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neth.ontibon\Downloads\"/>
    </mc:Choice>
  </mc:AlternateContent>
  <xr:revisionPtr revIDLastSave="0" documentId="8_{A20BE829-8ED0-4C61-BE12-562633A59A9A}" xr6:coauthVersionLast="47" xr6:coauthVersionMax="47" xr10:uidLastSave="{00000000-0000-0000-0000-000000000000}"/>
  <bookViews>
    <workbookView xWindow="-120" yWindow="-120" windowWidth="29040" windowHeight="15720" xr2:uid="{00000000-000D-0000-FFFF-FFFF00000000}"/>
  </bookViews>
  <sheets>
    <sheet name="Matriz Riesgos" sheetId="1" r:id="rId1"/>
    <sheet name="Criterios impacto 1" sheetId="3" r:id="rId2"/>
    <sheet name="Criterios impacto 2" sheetId="4" r:id="rId3"/>
    <sheet name="Criterios impacto 3" sheetId="5" r:id="rId4"/>
    <sheet name="Parámetros" sheetId="2" r:id="rId5"/>
  </sheets>
  <externalReferences>
    <externalReference r:id="rId6"/>
    <externalReference r:id="rId7"/>
  </externalReferences>
  <definedNames>
    <definedName name="A_Obj1" localSheetId="1">OFFSET(#REF!,0,0,COUNTA(#REF!)-1,1)</definedName>
    <definedName name="A_Obj1" localSheetId="2">OFFSET(#REF!,0,0,COUNTA(#REF!)-1,1)</definedName>
    <definedName name="A_Obj1" localSheetId="3">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 localSheetId="2">#REF!</definedName>
    <definedName name="Acc_1" localSheetId="3">#REF!</definedName>
    <definedName name="Acc_1">#REF!</definedName>
    <definedName name="Acc_2" localSheetId="1">#REF!</definedName>
    <definedName name="Acc_2" localSheetId="2">#REF!</definedName>
    <definedName name="Acc_2" localSheetId="3">#REF!</definedName>
    <definedName name="Acc_2">#REF!</definedName>
    <definedName name="Acc_3" localSheetId="1">#REF!</definedName>
    <definedName name="Acc_3" localSheetId="2">#REF!</definedName>
    <definedName name="Acc_3" localSheetId="3">#REF!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 localSheetId="2">OFFSET(#REF!,0,0,COUNTA(#REF!)-1,1)</definedName>
    <definedName name="jom" localSheetId="3">OFFSET(#REF!,0,0,COUNTA(#REF!)-1,1)</definedName>
    <definedName name="jom">OFFSET(#REF!,0,0,COUNTA(#REF!)-1,1)</definedName>
    <definedName name="LISTA_CENTROS_REGIONALES" localSheetId="1">#REF!</definedName>
    <definedName name="LISTA_CENTROS_REGIONALES" localSheetId="2">#REF!</definedName>
    <definedName name="LISTA_CENTROS_REGIONALES" localSheetId="3">#REF!</definedName>
    <definedName name="LISTA_CENTROS_REGIONALES">#REF!</definedName>
    <definedName name="LISTA_REGIONALES" localSheetId="1">#REF!</definedName>
    <definedName name="LISTA_REGIONALES" localSheetId="2">#REF!</definedName>
    <definedName name="LISTA_REGIONALES" localSheetId="3">#REF!</definedName>
    <definedName name="LISTA_REGIONALES">#REF!</definedName>
    <definedName name="LISTADESPLEGAR_CENTRO" localSheetId="1">#REF!</definedName>
    <definedName name="LISTADESPLEGAR_CENTRO" localSheetId="2">#REF!</definedName>
    <definedName name="LISTADESPLEGAR_CENTRO" localSheetId="3">#REF!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 localSheetId="2">OFFSET(#REF!,0,0,COUNTA(#REF!)-1,1)</definedName>
    <definedName name="Objetivos" localSheetId="3">OFFSET(#REF!,0,0,COUNTA(#REF!)-1,1)</definedName>
    <definedName name="Objetivos">OFFSET(#REF!,0,0,COUNTA(#REF!)-1,1)</definedName>
    <definedName name="PUTUMAYOL" localSheetId="1">#REF!</definedName>
    <definedName name="PUTUMAYOL" localSheetId="2">#REF!</definedName>
    <definedName name="PUTUMAYOL" localSheetId="3">#REF!</definedName>
    <definedName name="PUTUMAYOL">#REF!</definedName>
    <definedName name="QUINDIOL" localSheetId="1">#REF!</definedName>
    <definedName name="QUINDIOL" localSheetId="2">#REF!</definedName>
    <definedName name="QUINDIOL" localSheetId="3">#REF!</definedName>
    <definedName name="QUINDIOL">#REF!</definedName>
    <definedName name="REGIONAL" localSheetId="1">#REF!</definedName>
    <definedName name="REGIONAL" localSheetId="2">#REF!</definedName>
    <definedName name="REGIONAL" localSheetId="3">#REF!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 localSheetId="2">#REF!</definedName>
    <definedName name="SUCREL" localSheetId="3">#REF!</definedName>
    <definedName name="SUCREL">#REF!</definedName>
    <definedName name="TOLIMAL" localSheetId="1">#REF!</definedName>
    <definedName name="TOLIMAL" localSheetId="2">#REF!</definedName>
    <definedName name="TOLIMAL" localSheetId="3">#REF!</definedName>
    <definedName name="TOLIMAL">#REF!</definedName>
    <definedName name="VALLE" localSheetId="1">#REF!</definedName>
    <definedName name="VALLE" localSheetId="2">#REF!</definedName>
    <definedName name="VALLE" localSheetId="3">#REF!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 l="1"/>
  <c r="AC8" i="1" s="1"/>
  <c r="AE8" i="1" s="1"/>
  <c r="AF8" i="1" s="1"/>
  <c r="AG8" i="1" s="1"/>
  <c r="K8" i="1"/>
  <c r="J8" i="1" s="1"/>
  <c r="L8" i="1" s="1"/>
  <c r="AN8" i="1"/>
  <c r="K6" i="1"/>
  <c r="J6" i="1" s="1"/>
  <c r="K4" i="1"/>
  <c r="J4" i="1" s="1"/>
  <c r="L4" i="1" s="1"/>
  <c r="AK8" i="1" l="1"/>
  <c r="AJ8" i="1"/>
  <c r="AN6" i="1"/>
  <c r="AK7" i="1"/>
  <c r="AJ7" i="1"/>
  <c r="AE7" i="1"/>
  <c r="AB7" i="1"/>
  <c r="AK6" i="1"/>
  <c r="AJ6" i="1"/>
  <c r="AE6" i="1"/>
  <c r="AB6" i="1"/>
  <c r="L6" i="1"/>
  <c r="AB5" i="1" l="1"/>
  <c r="AC5" i="1" s="1"/>
  <c r="AE5" i="1" s="1"/>
  <c r="AF5" i="1" s="1"/>
  <c r="AN4" i="1" l="1"/>
  <c r="AB4" i="1"/>
  <c r="AC4" i="1" s="1"/>
  <c r="AE4" i="1" s="1"/>
  <c r="AF4" i="1" s="1"/>
  <c r="AG4" i="1" s="1"/>
  <c r="AJ5" i="1" l="1"/>
  <c r="AK5" i="1"/>
  <c r="AK4" i="1"/>
  <c r="AJ4" i="1"/>
</calcChain>
</file>

<file path=xl/sharedStrings.xml><?xml version="1.0" encoding="utf-8"?>
<sst xmlns="http://schemas.openxmlformats.org/spreadsheetml/2006/main" count="435" uniqueCount="253">
  <si>
    <t>Criterios para calificar el impacto en riesgos de corrupción</t>
  </si>
  <si>
    <t>1. ¿Afecta al grupo de funcionarios del proceso?</t>
  </si>
  <si>
    <t>NO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</si>
  <si>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</si>
  <si>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</si>
  <si>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</si>
  <si>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</si>
  <si>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SI</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</si>
  <si>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</si>
  <si>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</si>
  <si>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</si>
  <si>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</si>
  <si>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</si>
  <si>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</si>
  <si>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</si>
  <si>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</si>
  <si>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</si>
  <si>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</si>
  <si>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</si>
  <si>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</si>
  <si>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</si>
  <si>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</si>
  <si>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 xml:space="preserve">PROCESO </t>
  </si>
  <si>
    <t>INTERNO</t>
  </si>
  <si>
    <t>EXTERNO</t>
  </si>
  <si>
    <t>TIPO</t>
  </si>
  <si>
    <t>ORIGEN</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</si>
  <si>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</si>
  <si>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</si>
  <si>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</si>
  <si>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</si>
  <si>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</si>
  <si>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</si>
  <si>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</si>
  <si>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</si>
  <si>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</si>
  <si>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</si>
  <si>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</si>
  <si>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</si>
  <si>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</si>
  <si>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</si>
  <si>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</si>
  <si>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</si>
  <si>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</si>
  <si>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</si>
  <si>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</si>
  <si>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</si>
  <si>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</si>
  <si>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</si>
  <si>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</si>
  <si>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</si>
  <si>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</si>
  <si>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</si>
  <si>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</si>
  <si>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</si>
  <si>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</si>
  <si>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</si>
  <si>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RESPONSABLE</t>
  </si>
  <si>
    <t>FECHA LÍMITE PARA EL CUMPLIMIENTO DE LA ACCIÓN</t>
  </si>
  <si>
    <t>INDICADOR</t>
  </si>
  <si>
    <t>RECURSOS</t>
  </si>
  <si>
    <t>PLAN DE CONTINGENCIA</t>
  </si>
  <si>
    <t>Gestión Financiera</t>
  </si>
  <si>
    <t>Desempeño de los procesos: Capacidad humana, técnica y financiera de los procesos para lograr el cumplimiento de sus objetivos</t>
  </si>
  <si>
    <t>N/A</t>
  </si>
  <si>
    <t>Corrupción</t>
  </si>
  <si>
    <t>Análisis de contexto de índole táctico</t>
  </si>
  <si>
    <t>Pagos a terceros no autorizados por el ordenador del gasto</t>
  </si>
  <si>
    <t>Investigaciones y sanciones disciplinarias, fiscales y penales.
Detrimento patrimonial.</t>
  </si>
  <si>
    <t>Raro (1)</t>
  </si>
  <si>
    <t>Preventivo</t>
  </si>
  <si>
    <t>Subdirector Administrativo y Financiero</t>
  </si>
  <si>
    <t>Cada vez que se genera un pago</t>
  </si>
  <si>
    <t>Verificar que los recursos se consignen en las cuentas bancarias autorizadas por el ordenador del gasto</t>
  </si>
  <si>
    <t>Verificar que en el archivo que se genera para el pago de  los recursos de transferencia de la Secretaría de Hacienda (SHD) y/o en el documento que se genera del cargue de la operación en el banco para los recursos administrados, contengan los datos de tercero y cuenta bancaria de la orden de pago individual o colectiva suscrita por el ordenador del gasto.</t>
  </si>
  <si>
    <t xml:space="preserve">No se genera el pago y se envía a Central de Cuentas para su verificación y devolución para el correspondiente ajuste por parte del ordenador del gasto. </t>
  </si>
  <si>
    <t xml:space="preserve">Correo electronico avisando a la central de cuentas cuando existe inconsistencias  
</t>
  </si>
  <si>
    <t>Fuerte</t>
  </si>
  <si>
    <t>Directamente</t>
  </si>
  <si>
    <t>No Disminuye</t>
  </si>
  <si>
    <t>Mayor (4)</t>
  </si>
  <si>
    <t>Reducir</t>
  </si>
  <si>
    <r>
      <t>Verificar trimestralmente</t>
    </r>
    <r>
      <rPr>
        <b/>
        <sz val="14"/>
        <rFont val="Calibri"/>
        <family val="2"/>
        <scheme val="minor"/>
      </rPr>
      <t xml:space="preserve"> </t>
    </r>
    <r>
      <rPr>
        <sz val="14"/>
        <rFont val="Calibri"/>
        <family val="2"/>
        <scheme val="minor"/>
      </rPr>
      <t xml:space="preserve"> una muestra de 30 comprobantes de egreso representativos que se haya generado el pago en valor, cuenta y tercero para los cuales generó la autorización el ordenador del gasto  (documento de verificación de comprobantes) </t>
    </r>
  </si>
  <si>
    <t xml:space="preserve">Responsable del Área Financiera </t>
  </si>
  <si>
    <t>Recurso humano: Funcionarios  y personal contratista  de la Subdirección Administrativa y Financiera  financiado por el proyecto  de inversión de la SAF</t>
  </si>
  <si>
    <t>Inclusión de gastos no autorizados o afectación de rubros que no corresponden con el objeto de gasto</t>
  </si>
  <si>
    <t xml:space="preserve">Cada vez que se genera un Certificado de Disponibilidad presupuestal </t>
  </si>
  <si>
    <t>Verificar que los recursos presupuestales sean afectados de acuerdo a su objeto</t>
  </si>
  <si>
    <t xml:space="preserve">Una vez se recibe los estudios previos que llegan de la Oficina Asesora de Planeación y  las solicitudes de Certificado de Disponibilidad Presupuestal, es revisado con el Plan Anual de Adquisiciones publicado  y el Rubro o proyecto a afectar, verificando el objeto que se pretende contratar,  la fecha, el valor y la suscripción por parte del ordenador del gasto </t>
  </si>
  <si>
    <t>No se tramita el Certificado de Disponibilidad presupuestal y se devuelve  a la Oficina Asesora de Planeación o al área solicitante según el caso para su ajuste</t>
  </si>
  <si>
    <t xml:space="preserve">Correos electrónicos recibidos y enviados reportando la inconsistencia 
Certificado de Disponibilidad Presupuestal firmado </t>
  </si>
  <si>
    <t xml:space="preserve">Verificar trimestralmente una muestra de 30 certificados de disponibilidad presupuestal que se hayan tramitado afectando adecuadamente el rubro presupuestal con respecto al Plan Anual de Adquisiciones (documento de  verificación de certificaciones de disponibilidad)  </t>
  </si>
  <si>
    <t>Tecnología: Condiciones de los sistemas e infraestructura de TI</t>
  </si>
  <si>
    <t>Ingreso de funcionarios no autorizados al portal del banco</t>
  </si>
  <si>
    <t>No pago de las obligaciones con las subsecuentes investigaciones disciplinarias, fiscales o penales.       
                                                                                                     Observaciones de entes de vigilancia y control.</t>
  </si>
  <si>
    <t xml:space="preserve">Tesorera General y Responsable Área Financiera  (Administrador de cada portal bancario) </t>
  </si>
  <si>
    <t>Cada vez que ocurre una novedad (cambio de funcionario o por novedades que puedan incidir en el uso del portal)</t>
  </si>
  <si>
    <t>Verificar que se de  autorización de ingreso al  portal del banco únicamente a las personas habilitadas (roles y privilegios).</t>
  </si>
  <si>
    <t xml:space="preserve">La Tesorera General asigna el rol con los perfiles al tercero y en la verificación la responsable del área financiera  valida que haya quedado asignado el rol correctamente  (la creación la puede hacer la responsable del área financiera y la aprobación la puede hacer  la Tesorera General) </t>
  </si>
  <si>
    <t xml:space="preserve">La persona que autoriza no aprueba la asignación del rol y devuelve el proceso a la persona que creó el tercero </t>
  </si>
  <si>
    <t xml:space="preserve">Pantallazos de la verificación realizada para dar la aprobación </t>
  </si>
  <si>
    <t>Responsable Área Financiera</t>
  </si>
  <si>
    <t xml:space="preserve">Token asignado a una persona no autorizada </t>
  </si>
  <si>
    <t xml:space="preserve">Tesorera General y Responsable Área Financiera  (Administrador de cada portal bancario)  </t>
  </si>
  <si>
    <t>Cada vez que es necesario asignar un token</t>
  </si>
  <si>
    <t>Verificar en el momento de la asignación del token que la persona se encuentre autorizada</t>
  </si>
  <si>
    <t xml:space="preserve">La Tesorera general y la Responsable del área Financiera en el momento de solicitar el token verifica que la persona se encuentre autorizada para realizar transacciones en el portal bancario, revisando el oficio que firma el Representante Legal o que se hayan establecido como parte de sus funciones en el área. </t>
  </si>
  <si>
    <t>No se tramita al solicitud del token si la persona no se encuentra autorizada y se devuelve el trámite al área correspondiente</t>
  </si>
  <si>
    <t>Pantallazos de la verificación realizada para tramitar la solicitud de token</t>
  </si>
  <si>
    <t>Aceptar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</si>
  <si>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</si>
  <si>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</si>
  <si>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</si>
  <si>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</si>
  <si>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</si>
  <si>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</si>
  <si>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</si>
  <si>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</si>
  <si>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</si>
  <si>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</si>
  <si>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</si>
  <si>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</si>
  <si>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</si>
  <si>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</si>
  <si>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</si>
  <si>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</si>
  <si>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</si>
  <si>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</si>
  <si>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</si>
  <si>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</si>
  <si>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</si>
  <si>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</si>
  <si>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</si>
  <si>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</si>
  <si>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</si>
  <si>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</si>
  <si>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</si>
  <si>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</si>
  <si>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</si>
  <si>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</si>
  <si>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</si>
  <si>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</si>
  <si>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</si>
  <si>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</si>
  <si>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</si>
  <si>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</si>
  <si>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</si>
  <si>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</si>
  <si>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</si>
  <si>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</si>
  <si>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</si>
  <si>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</si>
  <si>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</si>
  <si>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</si>
  <si>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</si>
  <si>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</si>
  <si>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</si>
  <si>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</si>
  <si>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</si>
  <si>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</si>
  <si>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</si>
  <si>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</si>
  <si>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</si>
  <si>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</si>
  <si>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</si>
  <si>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</si>
  <si>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</si>
  <si>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</si>
  <si>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</si>
  <si>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</si>
  <si>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</si>
  <si>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</si>
  <si>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</si>
  <si>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</si>
  <si>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</si>
  <si>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</si>
  <si>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</si>
  <si>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</si>
  <si>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</si>
  <si>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</si>
  <si>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</si>
  <si>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</si>
  <si>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</si>
  <si>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</si>
  <si>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</si>
  <si>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</si>
  <si>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</si>
  <si>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</si>
  <si>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</si>
  <si>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</si>
  <si>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</si>
  <si>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</si>
  <si>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</si>
  <si>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</si>
  <si>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</si>
  <si>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</si>
  <si>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</si>
  <si>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</si>
  <si>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</si>
  <si>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</si>
  <si>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</si>
  <si>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</si>
  <si>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</si>
  <si>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</si>
  <si>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Documental</t>
  </si>
  <si>
    <t>Servicio a la Ciudadanía</t>
  </si>
  <si>
    <t>Gestión de Asuntos Locales</t>
  </si>
  <si>
    <t>Control, Evaluación y Seguimiento</t>
  </si>
  <si>
    <t>Control Disciplinario</t>
  </si>
  <si>
    <t>EJECUCIÓN DEL CONTROL</t>
  </si>
  <si>
    <t>Acciones asociadas al control</t>
  </si>
  <si>
    <t>Se verifica la calificación de impacto residual mediante la evaluación de los 19 criterios de impacto</t>
  </si>
  <si>
    <t>Fecha: 10 de febrero de 2022</t>
  </si>
  <si>
    <t>Informar a los Jefes inmediatos para que se tomen las respectivas medidas</t>
  </si>
  <si>
    <t xml:space="preserve">Se analizan los riesgos y controles del proceso, determinando que para la vigencia 2023: 
- No se presentan nuevos riesgos a los ya documentados
- La probabilidad e impacto inherente continua con la misma valoración
- Se actualiza la información del responsable del control 1 (se elimina el responsable de presupuesto)
- Se mantienen los controles y la valoración de estos lo que conlleva a que se mantiene la valoración del riesgo residual
- Se ajustó la redacción del plan de contingencia eliminando el texto "Informar a los entes de control respectivos", debido a que esta acción no es competencia del proceso
- Las acciones asociadas a los controles se mantienen
- Se actualiza la fecha de ejecución de las acciones asociadas a los controles 
</t>
  </si>
  <si>
    <t>Técnico operativo, profesional universitario, profesional especializado del área de Tesorería</t>
  </si>
  <si>
    <t>Auxiliar administrativo, técnico operativo, profesional universitario, profesional especializado del área de Presupuesto</t>
  </si>
  <si>
    <t xml:space="preserve">DEBIDO A 
(Causa(s))
</t>
  </si>
  <si>
    <t xml:space="preserve">PUEDE SUCEDER QUE
(Riesgo)
</t>
  </si>
  <si>
    <t xml:space="preserve">QUE PODRÍA OCASIONAR (Consecuencia(s))
</t>
  </si>
  <si>
    <t xml:space="preserve">CONTROL DE CAMBIOS </t>
  </si>
  <si>
    <t>FECHA: 10 de febrero de 2023</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</si>
  <si>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</si>
  <si>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</si>
  <si>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</si>
  <si>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FECHA: 26 de octubre  de 2023</t>
  </si>
  <si>
    <t>Desviación de los recursos públicos para beneficio particular por uso del poder  al realizar los pagos</t>
  </si>
  <si>
    <t>Desviación de recursos públicos para beneficio particular, a través de transacciones realizadas por uso del poder al contar con las autorizaciones a través de los portales bancarios</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</si>
  <si>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*Desviación de los recursos públicos para beneficio particular  POR Desviación de los recursos públicos para beneficio particular POR USO DEL PODER AL REALIZAR LOS PAGOS
*Desviación de recursos públicos para beneficio particular, a través de transacciones realizadas en los portales bancarios  POR Desviación de recursos públicos para beneficio particular, a través de transacciones realizadas  POR USO DEL PODER AL CONTAR CON LAS AUTORIZACIONES A TRAVÉS DE LOS PORTALES BANCARIOS
*Inversión de dineros públicos en entidades de dudosa solidez financiera o que no correspondan a la mejor oferta financiera para invertir los recursos a fin de favorecer a un tercero del  Comité de excedentes de liquidez  POR Inversión de dineros públicos en entidades de dudosa solidez financiera o que no correspondan a la mejor oferta financiera para invertir los recursos a fin de favorecer a un tercero A TRAVÉS DEL USO DEL PODER DEL Comité de excedentes de liquidez </t>
  </si>
  <si>
    <t xml:space="preserve">FECHA: 26 de febrero de 2024 </t>
  </si>
  <si>
    <t xml:space="preserve">
Se elimina el riesgo:  Inversión de dineros públicos en entidades de dudosa solidez financiera o que no correspondan a la mejor oferta financiera para invertir los recursos a fin de favorecer a un tercero a trvés del uso del poder del  Comité de excedentes de liquidez 
Teniendo en cuenta que a partir de la recepción de la Circular DDT No. 4 de 2023 del 30 de junio de 2023, con los “Lineamientos para culminar la implementación gradual de la Cuenta Única Distrital respecto de los Establecimientos Públicos y asimilados, que hacen parte del Presupuesto Anual del Distrito Capital”  y el oficio SHD 2023EE430963C1 de 01 de noviembre de 2023 se impartieron las “Instrucciones para el inicio de la implementación del mecanismo de Cuenta Única Distrital respecto del Instituto Distrital de Recreación y Deporte – IDRD”, donde se indica puntualmente: 
"3. INVERSIONES DEL ESTABLECIMIENTO PÚBLICO
A partir del recibo del presente oficio, el IDRD cesará en la constitución de nuevas inversiones a plazo respecto de sus excedentes de liquidez, incluyendo reinversiones, debido a que dichas operaciones financieras serán realizadas a partir de la recepción del portafolio de inversión del IDRD, por parte de la Oficina de Inversiones de la SDH-DDT como parte del mecanismo CUD que administra la Tesorería Distrital."</t>
  </si>
  <si>
    <t>Responsable Área de Presupuesto</t>
  </si>
  <si>
    <t>Informe Control Interno</t>
  </si>
  <si>
    <t>Investigaciones y sanciones disciplinarias, fiscales y penales.
Observaciones de entes de vigilancia y control.</t>
  </si>
  <si>
    <t>Número de casos en que se han generado desviación en el rubro presupuestal autorizado en el PAA
Frecuencia: Trimestral
Meta: 0</t>
  </si>
  <si>
    <t>Número de casos en que se han generado desviación de los recursos públicos para beneficio particular 
Frecuencia: Trimestral 
Meta: 0</t>
  </si>
  <si>
    <t>Ausencia de controles documentados en el procedimiento de ejecución de presupuesto de gastos, donde se anulan CDP, RP o reserva</t>
  </si>
  <si>
    <t>Cada vez que se tramita una solicitud de anulación de CDP, RP o reserva</t>
  </si>
  <si>
    <t>Preventivo y detectivo</t>
  </si>
  <si>
    <t xml:space="preserve">Si hay diferencia entre los soportes y la solicitud se devuelve al área solicitante sin trámite.
Si se identifica una inconsistencia entre lo registrado en los sistemas de información y el soporte se informa por escrito a la responsable del área de Presupuesto, para realizar el análisis del caso e informar a las instancias pertinentes. </t>
  </si>
  <si>
    <t>Pantallazos de la verificación realizada</t>
  </si>
  <si>
    <t>Verificar trimestralmente del 100% de anulaciones registradas en los sistemas de información financiera frente a los soportes que reposan en el área de Presupuesto</t>
  </si>
  <si>
    <t xml:space="preserve">15 de abril de 2026
15 de julio de 2026
15 de octubre de 2026
15 de enero de 2027
</t>
  </si>
  <si>
    <t>Número de solicitud de anulación de CDP, RP o reserva verificadas contra soporte y registro / Número de solicitudes de anulación de CDP, RP o reserva
Frecuencia: Trimestral
Meta: 100%</t>
  </si>
  <si>
    <t>Presupuesto</t>
  </si>
  <si>
    <t>Número de casos en que se han generado desviación en la asignación de roles o permisos en los portales bancarios
Frecuencia: Semestral (vencido)
Meta: 0</t>
  </si>
  <si>
    <t>Verificar semestralmente (vencido)  los roles asignados en los portales bancarios, para confirmar que se encuentren actualizados y respondan a las funciones que deben realizar los funcionarios del Área de Tesorería.</t>
  </si>
  <si>
    <t>Posibilidad de  alteración indebida de comunicaciones oficiales de solicitud de anulación de Certificados de Disponibilidad Presupuestal (CDP), Certificado de Registro presupuestal (RP) o reserva, con el fin de liberar o desviar saldos presupuestales para intereses particulares o fines no autorizados.</t>
  </si>
  <si>
    <t>Validar y verificar que toda anulación de CDP, RP o reserva cuente con comunicación oficial formalmente radicada y autorizada por el ordenador del gasto</t>
  </si>
  <si>
    <t xml:space="preserve">La solicitud de anulación de CDP, RP o reseva se recibe a través de Orfeo, el cual es informado a la persona que tramita la anulación y a la persona que realiza verificación frente a los soportes del Orfeo del área de Presupuesto. Una vez validada la información de la anulación frente a los soportes por parte del profesional asignado del área de presupuesto, la persona encargada del área Presupuesto realiza el registro de la anulación en los sistemas de información y un profesional o técnico del área de presupuesto diferente a los anteriores valida que la anulación haya quedado correctamente registrada conforme a la solicitud realizada por el ordenador de gasto, descarga la comunicación oficial y la archiva en el espacio destinado para tal fin. </t>
  </si>
  <si>
    <t>Teniendo en cuenta el Informe Final Seguimiento a Ejecución Presupuestal, Contable y Tesorería del periodo auditado del 1 de julio de 2025 al 30 de septiembre de 2025, la Oficina de Control Interno recomendó la inclusión en la Matriz de Riesgos de Corrupción del proceso de gestión financiera, un riesgo asociado a la Corrupción por alteración de documento público asociado con la falta de controles en la validación de firmas o autenticidad de documentos y supervisión insuficiente de los procesos de aprobación o validación documental.
Por lo anterior, se realiza la inclusión del riesgo: Posibilidad de  alteración indebida de comunicaciones oficiales de anulación de Certificados de Disponibilidad Presupuestal (CDP), Certificado de Registro presupuestal (RP) o reserva en los sistemas de información financiera, con el fin de liberar o desviar saldos presupuestales para intereses particulares o fines no autorizados. De igual manera, se realiza el diligenciamiento de la matriz con toda la información solicitada, es decir, controles, que hacer en caso de desviaciones, como ejecutar el control, acciones asociadas, responsables, fechas de reporte y el indicador asociado al riesgo.
Adicional, se realiza la actualización, de la frecuencia de la acción y dell indicador asociado al riesgo de desviación de recursos públicos para beneficio particular, a través de transacciones realizadas por uso del poder al contar con las autorizaciones a través de los portales bancarios ya que se está reportando de manera semestral vencido, por lo cual se realiza dicho ajuste.</t>
  </si>
  <si>
    <t>Fecha: 29 de abril de 2026</t>
  </si>
  <si>
    <t>FECHA DE ACTUALIZACIÓN: 29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</si>
</sst>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name val="Mangal"/>
      <family val="2"/>
    </font>
    <font>
      <sz val="11"/>
      <color indexed="8"/>
      <name val="Calibri"/>
      <family val="2"/>
      <charset val="1"/>
    </font>
    <font>
      <b/>
      <sz val="14"/>
      <name val="Calibri"/>
      <family val="2"/>
      <scheme val="minor"/>
    </font>
    <font>
      <b/>
      <sz val="18"/>
      <name val="Calibri"/>
      <family val="2"/>
      <scheme val="minor"/>
    </font>
    <font>
      <sz val="14"/>
      <name val="Calibri"/>
      <family val="2"/>
      <scheme val="minor"/>
    </font>
    <font>
      <sz val="14"/>
      <color theme="1"/>
      <name val="Calibri"/>
      <family val="2"/>
      <scheme val="minor"/>
    </font>
    <font>
      <sz val="11"/>
      <color theme="1"/>
      <name val="Arial"/>
      <family val="2"/>
    </font>
    <font>
      <b/>
      <sz val="14"/>
      <color theme="1"/>
      <name val="Arial"/>
      <family val="2"/>
    </font>
    <font>
      <sz val="10"/>
      <color theme="1"/>
      <name val="Arial"/>
      <family val="2"/>
    </font>
    <font>
      <b/>
      <sz val="11"/>
      <name val="Calibri"/>
      <family val="2"/>
      <scheme val="minor"/>
    </font>
    <font>
      <b/>
      <sz val="11"/>
      <color theme="1"/>
      <name val="Arial"/>
      <family val="2"/>
    </font>
    <font>
      <sz val="11"/>
      <name val="Calibri"/>
      <family val="2"/>
    </font>
    <font>
      <b/>
      <sz val="12"/>
      <name val="Calibri"/>
      <family val="2"/>
    </font>
    <font>
      <sz val="12"/>
      <name val="Arial"/>
      <family val="2"/>
    </font>
    <font>
      <sz val="12"/>
      <color theme="1"/>
      <name val="Arial"/>
      <family val="2"/>
    </font>
    <font>
      <sz val="12"/>
      <name val="Calibri"/>
      <family val="2"/>
    </font>
    <font>
      <sz val="10"/>
      <color rgb="FFFF0000"/>
      <name val="Calibri"/>
      <family val="2"/>
      <scheme val="minor"/>
    </font>
    <font>
      <b/>
      <sz val="14"/>
      <color theme="1"/>
      <name val="Calibri"/>
      <family val="2"/>
      <scheme val="minor"/>
    </font>
    <font>
      <sz val="11"/>
      <color theme="1"/>
      <name val="Calibri"/>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26"/>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4" fillId="0" borderId="0"/>
    <xf numFmtId="0" fontId="5" fillId="0" borderId="0"/>
    <xf numFmtId="44" fontId="1" fillId="0" borderId="0" applyFont="0" applyFill="0" applyBorder="0" applyAlignment="0" applyProtection="0"/>
    <xf numFmtId="0" fontId="10" fillId="0" borderId="0"/>
    <xf numFmtId="0" fontId="1" fillId="0" borderId="0"/>
  </cellStyleXfs>
  <cellXfs count="101">
    <xf numFmtId="0" fontId="0" fillId="0" borderId="0" xfId="0"/>
    <xf numFmtId="0" fontId="3" fillId="2" borderId="0" xfId="0" applyFont="1" applyFill="1"/>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1" xfId="0" applyFont="1" applyFill="1" applyBorder="1" applyAlignment="1">
      <alignment vertical="center" wrapText="1"/>
    </xf>
    <xf numFmtId="0" fontId="10" fillId="0" borderId="0" xfId="4"/>
    <xf numFmtId="0" fontId="10" fillId="6" borderId="1" xfId="4" applyFill="1" applyBorder="1" applyAlignment="1">
      <alignment horizontal="center"/>
    </xf>
    <xf numFmtId="0" fontId="14" fillId="8" borderId="3" xfId="0" applyFont="1" applyFill="1" applyBorder="1" applyAlignment="1">
      <alignment vertical="center" wrapText="1"/>
    </xf>
    <xf numFmtId="0" fontId="6" fillId="3" borderId="5" xfId="5" applyFont="1" applyFill="1" applyBorder="1" applyAlignment="1">
      <alignment horizontal="center" vertical="center" wrapText="1"/>
    </xf>
    <xf numFmtId="0" fontId="7"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6" fillId="3" borderId="1" xfId="5" applyFont="1" applyFill="1" applyBorder="1" applyAlignment="1">
      <alignment horizontal="center" vertical="center" wrapText="1"/>
    </xf>
    <xf numFmtId="0" fontId="6" fillId="7" borderId="1" xfId="0" applyFont="1" applyFill="1" applyBorder="1" applyAlignment="1">
      <alignment horizontal="left" vertical="center" wrapText="1"/>
    </xf>
    <xf numFmtId="0" fontId="13" fillId="3" borderId="1" xfId="5"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5" applyFont="1" applyBorder="1" applyAlignment="1">
      <alignment horizontal="center" vertical="center" wrapText="1"/>
    </xf>
    <xf numFmtId="0" fontId="19"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20" fillId="2" borderId="0" xfId="0" applyFont="1" applyFill="1"/>
    <xf numFmtId="0" fontId="20" fillId="0" borderId="0" xfId="0" applyFont="1"/>
    <xf numFmtId="0" fontId="2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22" fillId="9"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1" xfId="0" applyFont="1" applyBorder="1" applyAlignment="1">
      <alignment horizontal="center" vertical="center" wrapText="1"/>
    </xf>
    <xf numFmtId="0" fontId="8" fillId="4" borderId="1" xfId="0" applyFont="1" applyFill="1" applyBorder="1" applyAlignment="1">
      <alignment vertical="center" wrapText="1"/>
    </xf>
    <xf numFmtId="0" fontId="0" fillId="0" borderId="9" xfId="0" applyBorder="1" applyAlignment="1">
      <alignment horizontal="center" wrapText="1"/>
    </xf>
    <xf numFmtId="0" fontId="9" fillId="0" borderId="9" xfId="0" applyFont="1" applyBorder="1" applyAlignment="1">
      <alignment horizontal="center" vertical="center" wrapText="1"/>
    </xf>
    <xf numFmtId="0" fontId="18" fillId="0" borderId="1" xfId="0" applyFont="1" applyBorder="1" applyAlignment="1">
      <alignment horizontal="left" vertical="center" wrapText="1"/>
    </xf>
    <xf numFmtId="0" fontId="18" fillId="0" borderId="6" xfId="5" applyFont="1" applyBorder="1" applyAlignment="1">
      <alignment horizontal="left" vertical="center"/>
    </xf>
    <xf numFmtId="0" fontId="18" fillId="0" borderId="7" xfId="5" applyFont="1" applyBorder="1" applyAlignment="1">
      <alignment horizontal="left" vertical="center"/>
    </xf>
    <xf numFmtId="0" fontId="18" fillId="0" borderId="8" xfId="5" applyFont="1" applyBorder="1" applyAlignment="1">
      <alignment horizontal="left" vertical="center"/>
    </xf>
    <xf numFmtId="0" fontId="8" fillId="0" borderId="1" xfId="0" applyFont="1" applyBorder="1" applyAlignment="1">
      <alignment horizontal="left" vertical="center" wrapText="1"/>
    </xf>
    <xf numFmtId="0" fontId="8" fillId="2" borderId="1" xfId="0" applyFont="1" applyFill="1" applyBorder="1" applyAlignment="1">
      <alignment horizontal="left" vertical="center"/>
    </xf>
    <xf numFmtId="0" fontId="16" fillId="10" borderId="1" xfId="0" applyFont="1" applyFill="1" applyBorder="1" applyAlignment="1">
      <alignment horizontal="center"/>
    </xf>
    <xf numFmtId="0" fontId="16" fillId="10" borderId="2" xfId="0" applyFont="1" applyFill="1" applyBorder="1" applyAlignment="1">
      <alignment horizont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1" fontId="10" fillId="0" borderId="3"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8" fillId="4" borderId="2" xfId="0" applyFont="1" applyFill="1" applyBorder="1" applyAlignment="1">
      <alignment horizontal="left" vertical="center" wrapText="1"/>
    </xf>
    <xf numFmtId="0" fontId="8" fillId="5" borderId="1" xfId="2"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0" borderId="0" xfId="0" applyFont="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left" vertical="center" wrapText="1"/>
    </xf>
    <xf numFmtId="0" fontId="12" fillId="0" borderId="1" xfId="4" applyFont="1" applyBorder="1" applyAlignment="1">
      <alignment horizontal="left" vertical="top"/>
    </xf>
    <xf numFmtId="0" fontId="11" fillId="6" borderId="1" xfId="4" applyFont="1" applyFill="1" applyBorder="1" applyAlignment="1">
      <alignment horizontal="center"/>
    </xf>
  </cellXfs>
  <cellStyles count="6">
    <cellStyle name="Moneda 2" xfId="3" xr:uid="{00000000-0005-0000-0000-000000000000}"/>
    <cellStyle name="Normal" xfId="0" builtinId="0"/>
    <cellStyle name="Normal 2" xfId="5" xr:uid="{00000000-0005-0000-0000-000002000000}"/>
    <cellStyle name="Normal 2 2" xfId="1" xr:uid="{00000000-0005-0000-0000-000003000000}"/>
    <cellStyle name="Normal 2 2 2" xfId="4" xr:uid="{00000000-0005-0000-0000-000004000000}"/>
    <cellStyle name="Normal 3" xfId="2" xr:uid="{00000000-0005-0000-0000-000005000000}"/>
  </cellStyles>
  <dxfs count="27">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917CC5E-1A1B-4649-8AF1-F9773CF57C01}"/>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016221D-9D7D-4CEE-BC82-7CB5DE19CBBD}"/>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716D1C0E-0ED8-40C5-AD49-3C47DC015C4C}"/>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CA5E857-7A75-4C47-8088-09722135D852}"/>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7197381-45E7-4494-8CC1-22111A8F7779}"/>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69A927-20CD-4FE5-AFF9-780C79601E76}"/>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RD\Informes%20control%20interno\Respuesta%20OCI%20348063\7.%20GestionFinanciera24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Financiera"/>
      <sheetName val="Parámetros"/>
    </sheetNames>
    <sheetDataSet>
      <sheetData sheetId="0" refreshError="1"/>
      <sheetData sheetId="1" refreshError="1">
        <row r="2">
          <cell r="A2" t="str">
            <v>FuerteFuerte</v>
          </cell>
          <cell r="B2" t="str">
            <v>Fuerte</v>
          </cell>
        </row>
        <row r="3">
          <cell r="A3" t="str">
            <v>FuerteModerado</v>
          </cell>
          <cell r="B3" t="str">
            <v>Moderado</v>
          </cell>
        </row>
        <row r="4">
          <cell r="A4" t="str">
            <v>FuerteDébil</v>
          </cell>
          <cell r="B4" t="str">
            <v>Débil</v>
          </cell>
        </row>
        <row r="5">
          <cell r="A5" t="str">
            <v>ModeradoFuerte</v>
          </cell>
          <cell r="B5" t="str">
            <v>Moderado</v>
          </cell>
        </row>
        <row r="6">
          <cell r="A6" t="str">
            <v>ModeradoModerado</v>
          </cell>
          <cell r="B6" t="str">
            <v>Moderado</v>
          </cell>
        </row>
        <row r="7">
          <cell r="A7" t="str">
            <v>ModeradoDébil</v>
          </cell>
          <cell r="B7" t="str">
            <v>Débil</v>
          </cell>
        </row>
        <row r="8">
          <cell r="A8" t="str">
            <v>DébilFuerte</v>
          </cell>
          <cell r="B8" t="str">
            <v>Débil</v>
          </cell>
        </row>
        <row r="9">
          <cell r="A9" t="str">
            <v>DébilModerado</v>
          </cell>
          <cell r="B9" t="str">
            <v>Débil</v>
          </cell>
        </row>
        <row r="10">
          <cell r="A10" t="str">
            <v>DébilDébil</v>
          </cell>
          <cell r="B10" t="str">
            <v>Débil</v>
          </cell>
        </row>
        <row r="13">
          <cell r="A13" t="str">
            <v>FuerteDirectamenteDirectamente</v>
          </cell>
          <cell r="B13">
            <v>2</v>
          </cell>
        </row>
        <row r="14">
          <cell r="A14" t="str">
            <v>FuerteDirectamenteIndirectamente</v>
          </cell>
          <cell r="B14">
            <v>2</v>
          </cell>
        </row>
        <row r="15">
          <cell r="A15" t="str">
            <v>FuerteDirectamenteNo Disminuye</v>
          </cell>
          <cell r="B15">
            <v>2</v>
          </cell>
        </row>
        <row r="16">
          <cell r="A16" t="str">
            <v>FuerteNo disminuyeDirectamente</v>
          </cell>
          <cell r="B16">
            <v>0</v>
          </cell>
        </row>
        <row r="17">
          <cell r="A17" t="str">
            <v>ModeradoDirectamenteDirectamente</v>
          </cell>
          <cell r="B17">
            <v>1</v>
          </cell>
        </row>
        <row r="18">
          <cell r="A18" t="str">
            <v>ModeradoDirectamenteIndirectamente</v>
          </cell>
          <cell r="B18">
            <v>1</v>
          </cell>
        </row>
        <row r="19">
          <cell r="A19" t="str">
            <v>ModeradoDirectamenteNo disminuye</v>
          </cell>
          <cell r="B19">
            <v>1</v>
          </cell>
        </row>
        <row r="20">
          <cell r="A20" t="str">
            <v>ModeradoNo DisminuyeDirectamente</v>
          </cell>
          <cell r="B20">
            <v>0</v>
          </cell>
        </row>
        <row r="21">
          <cell r="A21" t="str">
            <v>DébilDirectamenteDirectamente</v>
          </cell>
          <cell r="B21">
            <v>0</v>
          </cell>
        </row>
        <row r="22">
          <cell r="A22" t="str">
            <v>DébilDirectamenteIndirectamente</v>
          </cell>
          <cell r="B22">
            <v>0</v>
          </cell>
        </row>
        <row r="23">
          <cell r="A23" t="str">
            <v>DébilDirectamenteNo disminuye</v>
          </cell>
          <cell r="B23">
            <v>0</v>
          </cell>
        </row>
        <row r="24">
          <cell r="A24" t="str">
            <v>DébilNo DisminuyeDirectamente</v>
          </cell>
          <cell r="B24">
            <v>0</v>
          </cell>
        </row>
        <row r="27">
          <cell r="A27" t="str">
            <v>FuerteDirectamenteDirectamente</v>
          </cell>
          <cell r="B27">
            <v>2</v>
          </cell>
        </row>
        <row r="28">
          <cell r="A28" t="str">
            <v>FuerteDirectamenteIndirectamente</v>
          </cell>
          <cell r="B28">
            <v>1</v>
          </cell>
        </row>
        <row r="29">
          <cell r="A29" t="str">
            <v>FuerteDirectamenteNo Disminuye</v>
          </cell>
          <cell r="B29">
            <v>0</v>
          </cell>
        </row>
        <row r="30">
          <cell r="A30" t="str">
            <v>FuerteNo disminuyeDirectamente</v>
          </cell>
          <cell r="B30">
            <v>2</v>
          </cell>
        </row>
        <row r="31">
          <cell r="A31" t="str">
            <v>ModeradoDirectamenteDirectamente</v>
          </cell>
          <cell r="B31">
            <v>1</v>
          </cell>
        </row>
        <row r="32">
          <cell r="A32" t="str">
            <v>ModeradoDirectamenteIndirectamente</v>
          </cell>
          <cell r="B32">
            <v>0</v>
          </cell>
        </row>
        <row r="33">
          <cell r="A33" t="str">
            <v>ModeradoDirectamenteNo disminuye</v>
          </cell>
          <cell r="B33">
            <v>0</v>
          </cell>
        </row>
        <row r="34">
          <cell r="A34" t="str">
            <v>ModeradoNo DisminuyeDirectamente</v>
          </cell>
          <cell r="B34">
            <v>1</v>
          </cell>
        </row>
        <row r="35">
          <cell r="A35" t="str">
            <v>DébilDirectamenteDirectamente</v>
          </cell>
          <cell r="B35">
            <v>0</v>
          </cell>
        </row>
        <row r="36">
          <cell r="A36" t="str">
            <v>DébilDirectamenteIndirectamente</v>
          </cell>
          <cell r="B36">
            <v>0</v>
          </cell>
        </row>
        <row r="37">
          <cell r="A37" t="str">
            <v>DébilDirectamenteNo disminuye</v>
          </cell>
          <cell r="B37">
            <v>0</v>
          </cell>
        </row>
        <row r="38">
          <cell r="A38" t="str">
            <v>DébilNo DisminuyeDirectamente</v>
          </cell>
          <cell r="B38">
            <v>0</v>
          </cell>
        </row>
        <row r="56">
          <cell r="A56" t="str">
            <v>Raro (1)Insignificante (1)</v>
          </cell>
          <cell r="B56" t="str">
            <v>Bajo (1)</v>
          </cell>
        </row>
        <row r="57">
          <cell r="A57" t="str">
            <v>Raro (1)Menor (2)</v>
          </cell>
          <cell r="B57" t="str">
            <v>Bajo (2)</v>
          </cell>
        </row>
        <row r="58">
          <cell r="A58" t="str">
            <v>Raro (1)Moderado (3)</v>
          </cell>
          <cell r="B58" t="str">
            <v>Moderado (3)</v>
          </cell>
        </row>
        <row r="59">
          <cell r="A59" t="str">
            <v>Raro (1)Mayor (4)</v>
          </cell>
          <cell r="B59" t="str">
            <v>Alto (4)</v>
          </cell>
        </row>
        <row r="60">
          <cell r="A60" t="str">
            <v>Raro (1)Catastrófico (5)</v>
          </cell>
          <cell r="B60" t="str">
            <v>Alto (5)</v>
          </cell>
        </row>
        <row r="61">
          <cell r="A61" t="str">
            <v>Improbable (2)Insignificante (1)</v>
          </cell>
          <cell r="B61" t="str">
            <v>Bajo (2)</v>
          </cell>
        </row>
        <row r="62">
          <cell r="A62" t="str">
            <v>Improbable (2)Menor (2)</v>
          </cell>
          <cell r="B62" t="str">
            <v>Bajo (4)</v>
          </cell>
        </row>
        <row r="63">
          <cell r="A63" t="str">
            <v>Improbable (2)Moderado (3)</v>
          </cell>
          <cell r="B63" t="str">
            <v>Moderado (6)</v>
          </cell>
        </row>
        <row r="64">
          <cell r="A64" t="str">
            <v>Improbable (2)Mayor (4)</v>
          </cell>
          <cell r="B64" t="str">
            <v>Alto (8)</v>
          </cell>
        </row>
        <row r="65">
          <cell r="A65" t="str">
            <v>Improbable (2)Catastrófico (5)</v>
          </cell>
          <cell r="B65" t="str">
            <v>Extremo (10)</v>
          </cell>
        </row>
        <row r="66">
          <cell r="A66" t="str">
            <v>Posible (3)Insignificante (1)</v>
          </cell>
          <cell r="B66" t="str">
            <v>Bajo (3)</v>
          </cell>
        </row>
        <row r="67">
          <cell r="A67" t="str">
            <v>Posible (3)Menor (2)</v>
          </cell>
          <cell r="B67" t="str">
            <v>Moderado (6)</v>
          </cell>
        </row>
        <row r="68">
          <cell r="A68" t="str">
            <v>Posible (3)Moderado (3)</v>
          </cell>
          <cell r="B68" t="str">
            <v>Alto (9)</v>
          </cell>
        </row>
        <row r="69">
          <cell r="A69" t="str">
            <v>Posible (3)Mayor (4)</v>
          </cell>
          <cell r="B69" t="str">
            <v>Extremo (12)</v>
          </cell>
        </row>
        <row r="70">
          <cell r="A70" t="str">
            <v>Posible (3)Catastrófico (5)</v>
          </cell>
          <cell r="B70" t="str">
            <v>Extremo (15)</v>
          </cell>
        </row>
        <row r="71">
          <cell r="A71" t="str">
            <v>Probable (4)Insignificante (1)</v>
          </cell>
          <cell r="B71" t="str">
            <v>Moderado (4)</v>
          </cell>
        </row>
        <row r="72">
          <cell r="A72" t="str">
            <v>Probable (4)Menor (2)</v>
          </cell>
          <cell r="B72" t="str">
            <v>Alto (8)</v>
          </cell>
        </row>
        <row r="73">
          <cell r="A73" t="str">
            <v>Probable (4)Moderado (3)</v>
          </cell>
          <cell r="B73" t="str">
            <v>Alto (12)</v>
          </cell>
        </row>
        <row r="74">
          <cell r="A74" t="str">
            <v>Probable (4)Mayor (4)</v>
          </cell>
          <cell r="B74" t="str">
            <v>Extremo (16)</v>
          </cell>
        </row>
        <row r="75">
          <cell r="A75" t="str">
            <v>Probable (4)Catastrófico (5)</v>
          </cell>
          <cell r="B75" t="str">
            <v>Extremo (20)</v>
          </cell>
        </row>
        <row r="76">
          <cell r="A76" t="str">
            <v>Casi Seguro (5)Insignificante (1)</v>
          </cell>
          <cell r="B76" t="str">
            <v>Alto (5)</v>
          </cell>
        </row>
        <row r="77">
          <cell r="A77" t="str">
            <v>Casi Seguro (5)Menor (2)</v>
          </cell>
          <cell r="B77" t="str">
            <v>Alto (10)</v>
          </cell>
        </row>
        <row r="78">
          <cell r="A78" t="str">
            <v>Casi Seguro (5)Moderado (3)</v>
          </cell>
          <cell r="B78" t="str">
            <v>Extremo (15)</v>
          </cell>
        </row>
        <row r="79">
          <cell r="A79" t="str">
            <v>Casi Seguro (5)Mayor (4)</v>
          </cell>
          <cell r="B79" t="str">
            <v>Extremo (20)</v>
          </cell>
        </row>
        <row r="80">
          <cell r="A80" t="str">
            <v>Casi Seguro (5)Catastrófico (5)</v>
          </cell>
          <cell r="B80" t="str">
            <v>Extremo (25)</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Q17"/>
  <sheetViews>
    <sheetView tabSelected="1" view="pageBreakPreview" zoomScale="60" zoomScaleNormal="60" workbookViewId="0">
      <selection activeCell="E4" sqref="E4:E5"/>
    </sheetView>
  </sheetViews>
  <sheetFormatPr baseColWidth="10" defaultColWidth="11.42578125" defaultRowHeight="12.75" x14ac:dyDescent="0.2"/>
  <cols>
    <col min="1" max="1" width="25" style="3" customWidth="1"/>
    <col min="2" max="2" width="30.7109375" style="3" customWidth="1"/>
    <col min="3" max="3" width="19.5703125" style="3" customWidth="1"/>
    <col min="4" max="4" width="22.7109375" style="3" customWidth="1"/>
    <col min="5" max="5" width="29.28515625" style="3" customWidth="1"/>
    <col min="6" max="6" width="23.42578125" style="3" customWidth="1"/>
    <col min="7" max="7" width="58.28515625" style="3" customWidth="1"/>
    <col min="8" max="8" width="28.28515625" style="3" customWidth="1"/>
    <col min="9" max="9" width="25" style="3" customWidth="1"/>
    <col min="10" max="10" width="27" style="3" customWidth="1"/>
    <col min="11" max="11" width="18.85546875" style="3" customWidth="1"/>
    <col min="12" max="12" width="24" style="3" customWidth="1"/>
    <col min="13" max="13" width="24.7109375" style="3" customWidth="1"/>
    <col min="14" max="14" width="39" style="3" customWidth="1"/>
    <col min="15" max="15" width="38.85546875" style="3" customWidth="1"/>
    <col min="16" max="16" width="30" style="3" customWidth="1"/>
    <col min="17" max="17" width="40.42578125" style="3" customWidth="1"/>
    <col min="18" max="18" width="73" style="3" customWidth="1"/>
    <col min="19" max="19" width="53.42578125" style="3" customWidth="1"/>
    <col min="20" max="20" width="47.28515625" style="3" customWidth="1"/>
    <col min="21" max="21" width="28.28515625" style="2" customWidth="1"/>
    <col min="22" max="22" width="25.28515625" style="2" customWidth="1"/>
    <col min="23" max="23" width="24" style="2" customWidth="1"/>
    <col min="24" max="24" width="15.7109375" style="2" customWidth="1"/>
    <col min="25" max="25" width="28.140625" style="2" customWidth="1"/>
    <col min="26" max="26" width="32.42578125" style="2" customWidth="1"/>
    <col min="27" max="27" width="25" style="2" customWidth="1"/>
    <col min="28" max="28" width="20" style="2" customWidth="1"/>
    <col min="29" max="29" width="33.140625" style="2" customWidth="1"/>
    <col min="30" max="30" width="34" style="2" customWidth="1"/>
    <col min="31" max="31" width="15.7109375" style="2" customWidth="1"/>
    <col min="32" max="32" width="30" style="2" customWidth="1"/>
    <col min="33" max="33" width="44.140625" style="2" customWidth="1"/>
    <col min="34" max="34" width="22.28515625" style="2" customWidth="1"/>
    <col min="35" max="35" width="37.42578125" style="3" customWidth="1"/>
    <col min="36" max="36" width="22.140625" style="3" customWidth="1"/>
    <col min="37" max="37" width="24.28515625" style="3" customWidth="1"/>
    <col min="38" max="38" width="28.28515625" style="3" customWidth="1"/>
    <col min="39" max="41" width="15.7109375" style="3" customWidth="1"/>
    <col min="42" max="42" width="56.85546875" style="4" customWidth="1"/>
    <col min="43" max="43" width="30.7109375" style="3" customWidth="1"/>
    <col min="44" max="44" width="49.5703125" style="3" customWidth="1"/>
    <col min="45" max="45" width="55.5703125" style="1" customWidth="1"/>
    <col min="46" max="46" width="54.7109375" style="1" customWidth="1"/>
    <col min="47" max="47" width="44" style="1" customWidth="1"/>
    <col min="48" max="48" width="86.42578125" style="1" customWidth="1"/>
    <col min="49" max="95" width="11.42578125" style="1"/>
    <col min="96" max="16384" width="11.42578125" style="3"/>
  </cols>
  <sheetData>
    <row r="1" spans="1:95" ht="37.5" customHeight="1" x14ac:dyDescent="0.2">
      <c r="A1" s="86" t="s">
        <v>252</v>
      </c>
      <c r="B1" s="86"/>
      <c r="C1" s="86"/>
      <c r="D1" s="86"/>
      <c r="E1" s="86"/>
      <c r="F1" s="86"/>
      <c r="G1" s="1"/>
      <c r="H1" s="1"/>
      <c r="I1" s="1"/>
      <c r="J1" s="1"/>
      <c r="K1" s="1"/>
      <c r="L1" s="1"/>
      <c r="M1" s="1"/>
      <c r="N1" s="1"/>
      <c r="O1" s="1"/>
      <c r="P1" s="1"/>
      <c r="Q1" s="1"/>
      <c r="R1" s="1"/>
      <c r="S1" s="1"/>
      <c r="T1" s="1"/>
      <c r="U1" s="26"/>
      <c r="V1" s="26"/>
      <c r="W1" s="26"/>
      <c r="X1" s="26"/>
      <c r="Y1" s="26"/>
      <c r="Z1" s="26"/>
      <c r="AA1" s="26"/>
      <c r="AB1" s="26"/>
      <c r="AC1" s="26"/>
      <c r="AD1" s="26"/>
      <c r="AE1" s="26"/>
      <c r="AF1" s="26"/>
      <c r="AG1" s="26"/>
      <c r="AH1" s="26"/>
      <c r="AI1" s="1"/>
      <c r="AJ1" s="1"/>
      <c r="AK1" s="1"/>
      <c r="AL1" s="1"/>
      <c r="AM1" s="1"/>
      <c r="AN1" s="1"/>
      <c r="AO1" s="1"/>
      <c r="AP1" s="27"/>
      <c r="AQ1" s="1"/>
      <c r="AR1" s="1"/>
    </row>
    <row r="2" spans="1:95" ht="37.5" customHeight="1" thickBot="1" x14ac:dyDescent="0.25">
      <c r="A2" s="25"/>
      <c r="B2" s="25"/>
      <c r="C2" s="25"/>
      <c r="D2" s="25"/>
      <c r="E2" s="25"/>
      <c r="F2" s="25"/>
      <c r="G2" s="1"/>
      <c r="H2" s="1"/>
      <c r="I2" s="1"/>
      <c r="J2" s="1"/>
      <c r="K2" s="1"/>
      <c r="L2" s="1"/>
      <c r="M2" s="1"/>
      <c r="N2" s="1"/>
      <c r="O2" s="1"/>
      <c r="P2" s="1"/>
      <c r="Q2" s="1"/>
      <c r="R2" s="1"/>
      <c r="S2" s="1"/>
      <c r="T2" s="1"/>
      <c r="U2" s="26"/>
      <c r="V2" s="26"/>
      <c r="W2" s="26"/>
      <c r="X2" s="26"/>
      <c r="Y2" s="26"/>
      <c r="Z2" s="26"/>
      <c r="AA2" s="26"/>
      <c r="AB2" s="26"/>
      <c r="AC2" s="26"/>
      <c r="AD2" s="26"/>
      <c r="AE2" s="26"/>
      <c r="AF2" s="26"/>
      <c r="AG2" s="26"/>
      <c r="AH2" s="26"/>
      <c r="AI2" s="1"/>
      <c r="AJ2" s="1"/>
      <c r="AK2" s="1"/>
      <c r="AL2" s="1"/>
      <c r="AM2" s="1"/>
      <c r="AN2" s="1"/>
      <c r="AO2" s="1"/>
      <c r="AP2" s="27"/>
      <c r="AQ2" s="1"/>
      <c r="AR2" s="1"/>
    </row>
    <row r="3" spans="1:95" s="12" customFormat="1" ht="169.5" thickBot="1" x14ac:dyDescent="0.3">
      <c r="A3" s="15" t="s">
        <v>22</v>
      </c>
      <c r="B3" s="15" t="s">
        <v>23</v>
      </c>
      <c r="C3" s="15" t="s">
        <v>24</v>
      </c>
      <c r="D3" s="15" t="s">
        <v>25</v>
      </c>
      <c r="E3" s="15" t="s">
        <v>26</v>
      </c>
      <c r="F3" s="28" t="s">
        <v>217</v>
      </c>
      <c r="G3" s="28" t="s">
        <v>218</v>
      </c>
      <c r="H3" s="28" t="s">
        <v>219</v>
      </c>
      <c r="I3" s="28" t="s">
        <v>27</v>
      </c>
      <c r="J3" s="29" t="s">
        <v>28</v>
      </c>
      <c r="K3" s="23" t="s">
        <v>29</v>
      </c>
      <c r="L3" s="15" t="s">
        <v>30</v>
      </c>
      <c r="M3" s="15" t="s">
        <v>31</v>
      </c>
      <c r="N3" s="15" t="s">
        <v>32</v>
      </c>
      <c r="O3" s="15" t="s">
        <v>33</v>
      </c>
      <c r="P3" s="24" t="s">
        <v>34</v>
      </c>
      <c r="Q3" s="24" t="s">
        <v>222</v>
      </c>
      <c r="R3" s="24" t="s">
        <v>223</v>
      </c>
      <c r="S3" s="24" t="s">
        <v>224</v>
      </c>
      <c r="T3" s="24" t="s">
        <v>35</v>
      </c>
      <c r="U3" s="15" t="s">
        <v>36</v>
      </c>
      <c r="V3" s="15" t="s">
        <v>37</v>
      </c>
      <c r="W3" s="15" t="s">
        <v>38</v>
      </c>
      <c r="X3" s="15" t="s">
        <v>39</v>
      </c>
      <c r="Y3" s="15" t="s">
        <v>40</v>
      </c>
      <c r="Z3" s="15" t="s">
        <v>41</v>
      </c>
      <c r="AA3" s="15" t="s">
        <v>42</v>
      </c>
      <c r="AB3" s="15" t="s">
        <v>43</v>
      </c>
      <c r="AC3" s="15" t="s">
        <v>44</v>
      </c>
      <c r="AD3" s="15" t="s">
        <v>45</v>
      </c>
      <c r="AE3" s="15" t="s">
        <v>46</v>
      </c>
      <c r="AF3" s="15" t="s">
        <v>47</v>
      </c>
      <c r="AG3" s="15" t="s">
        <v>48</v>
      </c>
      <c r="AH3" s="15" t="s">
        <v>49</v>
      </c>
      <c r="AI3" s="30" t="s">
        <v>50</v>
      </c>
      <c r="AJ3" s="15" t="s">
        <v>51</v>
      </c>
      <c r="AK3" s="15" t="s">
        <v>52</v>
      </c>
      <c r="AL3" s="15" t="s">
        <v>53</v>
      </c>
      <c r="AM3" s="15" t="s">
        <v>54</v>
      </c>
      <c r="AN3" s="15" t="s">
        <v>55</v>
      </c>
      <c r="AO3" s="15" t="s">
        <v>56</v>
      </c>
      <c r="AP3" s="15" t="s">
        <v>210</v>
      </c>
      <c r="AQ3" s="15" t="s">
        <v>57</v>
      </c>
      <c r="AR3" s="15" t="s">
        <v>58</v>
      </c>
      <c r="AS3" s="15" t="s">
        <v>59</v>
      </c>
      <c r="AT3" s="15" t="s">
        <v>60</v>
      </c>
      <c r="AU3" s="16" t="s">
        <v>61</v>
      </c>
    </row>
    <row r="4" spans="1:95" s="13" customFormat="1" ht="131.25" x14ac:dyDescent="0.25">
      <c r="A4" s="95" t="s">
        <v>62</v>
      </c>
      <c r="B4" s="90" t="s">
        <v>63</v>
      </c>
      <c r="C4" s="90" t="s">
        <v>64</v>
      </c>
      <c r="D4" s="91" t="s">
        <v>65</v>
      </c>
      <c r="E4" s="92" t="s">
        <v>66</v>
      </c>
      <c r="F4" s="20" t="s">
        <v>67</v>
      </c>
      <c r="G4" s="93" t="s">
        <v>226</v>
      </c>
      <c r="H4" s="93" t="s">
        <v>68</v>
      </c>
      <c r="I4" s="93" t="s">
        <v>69</v>
      </c>
      <c r="J4" s="69" t="str">
        <f>IF(K4&lt;6,"Moderado (3)",IF(K4&lt;12,"Mayor (4)","Catastrófico (5)"))</f>
        <v>Mayor (4)</v>
      </c>
      <c r="K4" s="71">
        <f>COUNTIF('Criterios impacto 1'!H2:H20,"SI")</f>
        <v>8</v>
      </c>
      <c r="L4" s="89" t="str">
        <f>VLOOKUP(CONCATENATE(I4,J4),[2]Parámetros!$A$56:$B$80,2,FALSE)</f>
        <v>Alto (4)</v>
      </c>
      <c r="M4" s="9" t="s">
        <v>70</v>
      </c>
      <c r="N4" s="78" t="s">
        <v>71</v>
      </c>
      <c r="O4" s="9" t="s">
        <v>215</v>
      </c>
      <c r="P4" s="9" t="s">
        <v>72</v>
      </c>
      <c r="Q4" s="9" t="s">
        <v>73</v>
      </c>
      <c r="R4" s="9" t="s">
        <v>74</v>
      </c>
      <c r="S4" s="9" t="s">
        <v>75</v>
      </c>
      <c r="T4" s="9" t="s">
        <v>76</v>
      </c>
      <c r="U4" s="11">
        <v>15</v>
      </c>
      <c r="V4" s="11">
        <v>15</v>
      </c>
      <c r="W4" s="11">
        <v>15</v>
      </c>
      <c r="X4" s="11">
        <v>15</v>
      </c>
      <c r="Y4" s="11">
        <v>15</v>
      </c>
      <c r="Z4" s="11">
        <v>15</v>
      </c>
      <c r="AA4" s="11">
        <v>10</v>
      </c>
      <c r="AB4" s="10">
        <f t="shared" ref="AB4" si="0">SUM(U4:AA4)</f>
        <v>100</v>
      </c>
      <c r="AC4" s="10" t="str">
        <f t="shared" ref="AC4" si="1">_xlfn.IFS(AB4&lt;=85,"Débil",AB4&gt;=96,"Fuerte",AB4&gt;=86,"Moderado")</f>
        <v>Fuerte</v>
      </c>
      <c r="AD4" s="10" t="s">
        <v>77</v>
      </c>
      <c r="AE4" s="10" t="str">
        <f>VLOOKUP(CONCATENATE(AC4,AD4),Parámetros!$A$2:$B$10,2,FALSE)</f>
        <v>Fuerte</v>
      </c>
      <c r="AF4" s="10">
        <f t="shared" ref="AF4" si="2">_xlfn.IFS(AE4="Fuerte",100,AE4="Moderado",50,AE4="Débil",0)</f>
        <v>100</v>
      </c>
      <c r="AG4" s="80" t="str">
        <f>_xlfn.IFS(AVERAGE(AF4:AF5)=100,"Fuerte",AVERAGE(AF4)&lt;50,"Débil",AVERAGE(AF4)&gt;=50,"Moderado")</f>
        <v>Fuerte</v>
      </c>
      <c r="AH4" s="10" t="s">
        <v>78</v>
      </c>
      <c r="AI4" s="17" t="s">
        <v>79</v>
      </c>
      <c r="AJ4" s="10">
        <f>VLOOKUP(CONCATENATE(AG4,AH4,AI4),Parámetros!$A$13:$B$24,2,FALSE)</f>
        <v>2</v>
      </c>
      <c r="AK4" s="10">
        <f>VLOOKUP(CONCATENATE(AG4,AH4,AI4),Parámetros!$A$27:$B$38,2,FALSE)</f>
        <v>0</v>
      </c>
      <c r="AL4" s="81" t="s">
        <v>69</v>
      </c>
      <c r="AM4" s="81" t="s">
        <v>80</v>
      </c>
      <c r="AN4" s="73" t="str">
        <f>VLOOKUP(CONCATENATE(AL4,AM4),Parámetros!$A$56:$B$80,2,FALSE)</f>
        <v>Alto (4)</v>
      </c>
      <c r="AO4" s="80" t="s">
        <v>81</v>
      </c>
      <c r="AP4" s="19" t="s">
        <v>82</v>
      </c>
      <c r="AQ4" s="87" t="s">
        <v>83</v>
      </c>
      <c r="AR4" s="34">
        <v>2026</v>
      </c>
      <c r="AS4" s="18" t="s">
        <v>235</v>
      </c>
      <c r="AT4" s="78" t="s">
        <v>84</v>
      </c>
      <c r="AU4" s="76" t="s">
        <v>213</v>
      </c>
      <c r="AV4" s="12"/>
      <c r="AW4" s="12"/>
      <c r="AX4" s="12"/>
      <c r="AY4" s="12"/>
      <c r="AZ4" s="12"/>
      <c r="BA4" s="12"/>
    </row>
    <row r="5" spans="1:95" s="14" customFormat="1" ht="131.25" x14ac:dyDescent="0.3">
      <c r="A5" s="96"/>
      <c r="B5" s="90"/>
      <c r="C5" s="90"/>
      <c r="D5" s="91"/>
      <c r="E5" s="92"/>
      <c r="F5" s="20" t="s">
        <v>85</v>
      </c>
      <c r="G5" s="94"/>
      <c r="H5" s="94"/>
      <c r="I5" s="94"/>
      <c r="J5" s="70"/>
      <c r="K5" s="72"/>
      <c r="L5" s="89"/>
      <c r="M5" s="9" t="s">
        <v>70</v>
      </c>
      <c r="N5" s="68"/>
      <c r="O5" s="9" t="s">
        <v>216</v>
      </c>
      <c r="P5" s="9" t="s">
        <v>86</v>
      </c>
      <c r="Q5" s="9" t="s">
        <v>87</v>
      </c>
      <c r="R5" s="9" t="s">
        <v>88</v>
      </c>
      <c r="S5" s="9" t="s">
        <v>89</v>
      </c>
      <c r="T5" s="9" t="s">
        <v>90</v>
      </c>
      <c r="U5" s="11">
        <v>15</v>
      </c>
      <c r="V5" s="11">
        <v>15</v>
      </c>
      <c r="W5" s="11">
        <v>15</v>
      </c>
      <c r="X5" s="11">
        <v>15</v>
      </c>
      <c r="Y5" s="11">
        <v>15</v>
      </c>
      <c r="Z5" s="11">
        <v>15</v>
      </c>
      <c r="AA5" s="11">
        <v>10</v>
      </c>
      <c r="AB5" s="10">
        <f t="shared" ref="AB5" si="3">SUM(U5:AA5)</f>
        <v>100</v>
      </c>
      <c r="AC5" s="10" t="str">
        <f t="shared" ref="AC5" si="4">_xlfn.IFS(AB5&lt;=85,"Débil",AB5&gt;=96,"Fuerte",AB5&gt;=86,"Moderado")</f>
        <v>Fuerte</v>
      </c>
      <c r="AD5" s="10" t="s">
        <v>77</v>
      </c>
      <c r="AE5" s="10" t="str">
        <f>VLOOKUP(CONCATENATE(AC5,AD5),Parámetros!$A$2:$B$10,2,FALSE)</f>
        <v>Fuerte</v>
      </c>
      <c r="AF5" s="10">
        <f t="shared" ref="AF5" si="5">_xlfn.IFS(AE5="Fuerte",100,AE5="Moderado",50,AE5="Débil",0)</f>
        <v>100</v>
      </c>
      <c r="AG5" s="75"/>
      <c r="AH5" s="10" t="s">
        <v>78</v>
      </c>
      <c r="AI5" s="10" t="s">
        <v>79</v>
      </c>
      <c r="AJ5" s="10">
        <f>VLOOKUP(CONCATENATE(AG4,AH5,AI5),Parámetros!$A$13:$B$24,2,FALSE)</f>
        <v>2</v>
      </c>
      <c r="AK5" s="10">
        <f>VLOOKUP(CONCATENATE(AG4,AH5,AI5),Parámetros!$A$27:$B$38,2,FALSE)</f>
        <v>0</v>
      </c>
      <c r="AL5" s="82"/>
      <c r="AM5" s="82"/>
      <c r="AN5" s="74"/>
      <c r="AO5" s="75"/>
      <c r="AP5" s="19" t="s">
        <v>91</v>
      </c>
      <c r="AQ5" s="88"/>
      <c r="AR5" s="34">
        <v>2026</v>
      </c>
      <c r="AS5" s="18" t="s">
        <v>234</v>
      </c>
      <c r="AT5" s="79"/>
      <c r="AU5" s="77"/>
    </row>
    <row r="6" spans="1:95" s="1" customFormat="1" ht="112.5" x14ac:dyDescent="0.2">
      <c r="A6" s="96"/>
      <c r="B6" s="60" t="s">
        <v>92</v>
      </c>
      <c r="C6" s="60" t="s">
        <v>64</v>
      </c>
      <c r="D6" s="61" t="s">
        <v>65</v>
      </c>
      <c r="E6" s="67" t="s">
        <v>66</v>
      </c>
      <c r="F6" s="9" t="s">
        <v>93</v>
      </c>
      <c r="G6" s="68" t="s">
        <v>227</v>
      </c>
      <c r="H6" s="75" t="s">
        <v>94</v>
      </c>
      <c r="I6" s="67" t="s">
        <v>69</v>
      </c>
      <c r="J6" s="69" t="str">
        <f>IF(K6&lt;6,"Moderado (3)",IF(K6&lt;12,"Mayor (4)","Catastrófico (5)"))</f>
        <v>Mayor (4)</v>
      </c>
      <c r="K6" s="71">
        <f>COUNTIF('Criterios impacto 2'!H2:H20,"SI")</f>
        <v>8</v>
      </c>
      <c r="L6" s="89" t="str">
        <f>VLOOKUP(CONCATENATE(I6,J6),[2]Parámetros!$A$56:$B$80,2,FALSE)</f>
        <v>Alto (4)</v>
      </c>
      <c r="M6" s="17" t="s">
        <v>70</v>
      </c>
      <c r="N6" s="60" t="s">
        <v>71</v>
      </c>
      <c r="O6" s="9" t="s">
        <v>95</v>
      </c>
      <c r="P6" s="9" t="s">
        <v>96</v>
      </c>
      <c r="Q6" s="9" t="s">
        <v>97</v>
      </c>
      <c r="R6" s="9" t="s">
        <v>98</v>
      </c>
      <c r="S6" s="9" t="s">
        <v>99</v>
      </c>
      <c r="T6" s="9" t="s">
        <v>100</v>
      </c>
      <c r="U6" s="10">
        <v>15</v>
      </c>
      <c r="V6" s="10">
        <v>15</v>
      </c>
      <c r="W6" s="10">
        <v>15</v>
      </c>
      <c r="X6" s="10">
        <v>15</v>
      </c>
      <c r="Y6" s="10">
        <v>15</v>
      </c>
      <c r="Z6" s="10">
        <v>15</v>
      </c>
      <c r="AA6" s="10">
        <v>10</v>
      </c>
      <c r="AB6" s="10">
        <f t="shared" ref="AB6:AB8" si="6">SUM(U6:AA6)</f>
        <v>100</v>
      </c>
      <c r="AC6" s="10" t="s">
        <v>77</v>
      </c>
      <c r="AD6" s="10" t="s">
        <v>77</v>
      </c>
      <c r="AE6" s="10" t="str">
        <f>VLOOKUP(CONCATENATE(AC6,AD6),[2]Parámetros!$A$2:$B$10,2,FALSE)</f>
        <v>Fuerte</v>
      </c>
      <c r="AF6" s="10">
        <v>100</v>
      </c>
      <c r="AG6" s="60" t="s">
        <v>77</v>
      </c>
      <c r="AH6" s="17" t="s">
        <v>78</v>
      </c>
      <c r="AI6" s="10" t="s">
        <v>79</v>
      </c>
      <c r="AJ6" s="10">
        <f>VLOOKUP(CONCATENATE(AG6,AH6,AI6),[2]Parámetros!$A$13:$B$24,2,FALSE)</f>
        <v>2</v>
      </c>
      <c r="AK6" s="10">
        <f>VLOOKUP(CONCATENATE(AG6,AH6,AI6),[2]Parámetros!$A$27:$B$38,2,FALSE)</f>
        <v>0</v>
      </c>
      <c r="AL6" s="98" t="s">
        <v>69</v>
      </c>
      <c r="AM6" s="81" t="s">
        <v>80</v>
      </c>
      <c r="AN6" s="73" t="str">
        <f>VLOOKUP(CONCATENATE(AL6,AM6),Parámetros!$A$56:$B$80,2,FALSE)</f>
        <v>Alto (4)</v>
      </c>
      <c r="AO6" s="60" t="s">
        <v>81</v>
      </c>
      <c r="AP6" s="84" t="s">
        <v>246</v>
      </c>
      <c r="AQ6" s="85" t="s">
        <v>101</v>
      </c>
      <c r="AR6" s="85">
        <v>2026</v>
      </c>
      <c r="AS6" s="67" t="s">
        <v>245</v>
      </c>
      <c r="AT6" s="78" t="s">
        <v>84</v>
      </c>
      <c r="AU6" s="76" t="s">
        <v>213</v>
      </c>
    </row>
    <row r="7" spans="1:95" s="1" customFormat="1" ht="112.5" x14ac:dyDescent="0.2">
      <c r="A7" s="96"/>
      <c r="B7" s="60"/>
      <c r="C7" s="60"/>
      <c r="D7" s="61"/>
      <c r="E7" s="67"/>
      <c r="F7" s="9" t="s">
        <v>102</v>
      </c>
      <c r="G7" s="67"/>
      <c r="H7" s="60"/>
      <c r="I7" s="67"/>
      <c r="J7" s="70"/>
      <c r="K7" s="72"/>
      <c r="L7" s="89"/>
      <c r="M7" s="10" t="s">
        <v>70</v>
      </c>
      <c r="N7" s="60"/>
      <c r="O7" s="9" t="s">
        <v>103</v>
      </c>
      <c r="P7" s="9" t="s">
        <v>104</v>
      </c>
      <c r="Q7" s="10" t="s">
        <v>105</v>
      </c>
      <c r="R7" s="9" t="s">
        <v>106</v>
      </c>
      <c r="S7" s="9" t="s">
        <v>107</v>
      </c>
      <c r="T7" s="9" t="s">
        <v>108</v>
      </c>
      <c r="U7" s="10">
        <v>15</v>
      </c>
      <c r="V7" s="10">
        <v>15</v>
      </c>
      <c r="W7" s="10">
        <v>15</v>
      </c>
      <c r="X7" s="10">
        <v>15</v>
      </c>
      <c r="Y7" s="10">
        <v>15</v>
      </c>
      <c r="Z7" s="10">
        <v>15</v>
      </c>
      <c r="AA7" s="10">
        <v>10</v>
      </c>
      <c r="AB7" s="10">
        <f t="shared" si="6"/>
        <v>100</v>
      </c>
      <c r="AC7" s="10" t="s">
        <v>77</v>
      </c>
      <c r="AD7" s="10" t="s">
        <v>77</v>
      </c>
      <c r="AE7" s="10" t="str">
        <f>VLOOKUP(CONCATENATE(AC7,AD7),[2]Parámetros!$A$2:$B$10,2,FALSE)</f>
        <v>Fuerte</v>
      </c>
      <c r="AF7" s="10">
        <v>100</v>
      </c>
      <c r="AG7" s="60"/>
      <c r="AH7" s="10" t="s">
        <v>78</v>
      </c>
      <c r="AI7" s="10" t="s">
        <v>79</v>
      </c>
      <c r="AJ7" s="10">
        <f>VLOOKUP(CONCATENATE(AG6,AH7,AI7),[2]Parámetros!$A$13:$B$24,2,FALSE)</f>
        <v>2</v>
      </c>
      <c r="AK7" s="10">
        <f>VLOOKUP(CONCATENATE(AG6,AH7,AI7),[2]Parámetros!$A$27:$B$38,2,FALSE)</f>
        <v>0</v>
      </c>
      <c r="AL7" s="98"/>
      <c r="AM7" s="82"/>
      <c r="AN7" s="74"/>
      <c r="AO7" s="60"/>
      <c r="AP7" s="84"/>
      <c r="AQ7" s="85"/>
      <c r="AR7" s="85"/>
      <c r="AS7" s="67"/>
      <c r="AT7" s="68"/>
      <c r="AU7" s="83"/>
    </row>
    <row r="8" spans="1:95" s="41" customFormat="1" ht="260.45" customHeight="1" x14ac:dyDescent="0.2">
      <c r="A8" s="97"/>
      <c r="B8" s="43" t="s">
        <v>244</v>
      </c>
      <c r="C8" s="43" t="s">
        <v>64</v>
      </c>
      <c r="D8" s="45" t="s">
        <v>65</v>
      </c>
      <c r="E8" s="46" t="s">
        <v>232</v>
      </c>
      <c r="F8" s="46" t="s">
        <v>236</v>
      </c>
      <c r="G8" s="47" t="s">
        <v>247</v>
      </c>
      <c r="H8" s="47" t="s">
        <v>233</v>
      </c>
      <c r="I8" s="48" t="s">
        <v>136</v>
      </c>
      <c r="J8" s="49" t="str">
        <f>IF(K8&lt;6,"Moderado (3)",IF(K8&lt;12,"Mayor (4)","Catastrófico (5)"))</f>
        <v>Mayor (4)</v>
      </c>
      <c r="K8" s="50">
        <f>COUNTIF('Criterios impacto 1'!H6:H24,"SI")</f>
        <v>8</v>
      </c>
      <c r="L8" s="42" t="str">
        <f>VLOOKUP(CONCATENATE(I8,J8),[2]Parámetros!$A$56:$B$80,2,FALSE)</f>
        <v>Extremo (12)</v>
      </c>
      <c r="M8" s="43" t="s">
        <v>238</v>
      </c>
      <c r="N8" s="43" t="s">
        <v>71</v>
      </c>
      <c r="O8" s="43" t="s">
        <v>216</v>
      </c>
      <c r="P8" s="43" t="s">
        <v>237</v>
      </c>
      <c r="Q8" s="43" t="s">
        <v>248</v>
      </c>
      <c r="R8" s="43" t="s">
        <v>249</v>
      </c>
      <c r="S8" s="43" t="s">
        <v>239</v>
      </c>
      <c r="T8" s="43" t="s">
        <v>240</v>
      </c>
      <c r="U8" s="43">
        <v>15</v>
      </c>
      <c r="V8" s="43">
        <v>15</v>
      </c>
      <c r="W8" s="43">
        <v>15</v>
      </c>
      <c r="X8" s="43">
        <v>10</v>
      </c>
      <c r="Y8" s="43">
        <v>15</v>
      </c>
      <c r="Z8" s="43">
        <v>15</v>
      </c>
      <c r="AA8" s="43">
        <v>10</v>
      </c>
      <c r="AB8" s="43">
        <f t="shared" si="6"/>
        <v>95</v>
      </c>
      <c r="AC8" s="43" t="str">
        <f>_xlfn.IFS(AB8&lt;=85,"Débil",AB8&gt;=96,"Fuerte",AB8&gt;=86,"Moderado")</f>
        <v>Moderado</v>
      </c>
      <c r="AD8" s="43" t="s">
        <v>77</v>
      </c>
      <c r="AE8" s="43" t="str">
        <f>VLOOKUP(CONCATENATE(AC8,AD8),Parámetros!$A$2:$B$10,2,FALSE)</f>
        <v>Moderado</v>
      </c>
      <c r="AF8" s="43">
        <f t="shared" ref="AF8" si="7">_xlfn.IFS(AE8="Fuerte",100,AE8="Moderado",50,AE8="Débil",0)</f>
        <v>50</v>
      </c>
      <c r="AG8" s="43" t="str">
        <f>_xlfn.IFS(AVERAGE(AF8:AF8)=100,"Fuerte",AVERAGE(AF8)&lt;50,"Débil",AVERAGE(AF8)&gt;=50,"Moderado")</f>
        <v>Moderado</v>
      </c>
      <c r="AH8" s="43" t="s">
        <v>78</v>
      </c>
      <c r="AI8" s="44" t="s">
        <v>79</v>
      </c>
      <c r="AJ8" s="43">
        <f>VLOOKUP(CONCATENATE(AG8,AH8,AI8),Parámetros!$A$13:$B$24,2,FALSE)</f>
        <v>1</v>
      </c>
      <c r="AK8" s="43">
        <f>VLOOKUP(CONCATENATE(AG8,AH8,AI8),Parámetros!$A$27:$B$38,2,FALSE)</f>
        <v>0</v>
      </c>
      <c r="AL8" s="43" t="s">
        <v>137</v>
      </c>
      <c r="AM8" s="43" t="s">
        <v>80</v>
      </c>
      <c r="AN8" s="42" t="str">
        <f>VLOOKUP(CONCATENATE(AL8,AM8),Parámetros!$A$56:$B$80,2,FALSE)</f>
        <v>Alto (8)</v>
      </c>
      <c r="AO8" s="43" t="s">
        <v>190</v>
      </c>
      <c r="AP8" s="51" t="s">
        <v>241</v>
      </c>
      <c r="AQ8" s="52" t="s">
        <v>231</v>
      </c>
      <c r="AR8" s="52" t="s">
        <v>242</v>
      </c>
      <c r="AS8" s="48" t="s">
        <v>243</v>
      </c>
      <c r="AT8" s="20" t="s">
        <v>84</v>
      </c>
      <c r="AU8" s="53" t="s">
        <v>213</v>
      </c>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row>
    <row r="9" spans="1:95" ht="30" customHeight="1" x14ac:dyDescent="0.25">
      <c r="A9" s="1"/>
      <c r="B9" s="37"/>
      <c r="C9" s="37"/>
      <c r="D9" s="12"/>
      <c r="E9" s="39"/>
      <c r="F9"/>
      <c r="G9" s="54"/>
      <c r="H9"/>
      <c r="I9"/>
      <c r="J9"/>
      <c r="K9"/>
      <c r="L9"/>
      <c r="M9"/>
      <c r="N9"/>
      <c r="O9"/>
      <c r="P9"/>
      <c r="Q9" s="55"/>
      <c r="R9"/>
      <c r="S9"/>
      <c r="T9"/>
      <c r="U9"/>
      <c r="V9"/>
      <c r="W9"/>
      <c r="X9"/>
      <c r="Y9"/>
      <c r="Z9"/>
      <c r="AA9"/>
      <c r="AB9"/>
      <c r="AC9"/>
      <c r="AD9"/>
      <c r="AE9"/>
      <c r="AF9"/>
      <c r="AG9"/>
      <c r="AH9"/>
      <c r="AI9"/>
      <c r="AJ9"/>
      <c r="AK9"/>
      <c r="AL9"/>
      <c r="AM9" s="35"/>
      <c r="AN9" s="36"/>
      <c r="AO9" s="37"/>
      <c r="AP9" s="27"/>
      <c r="AQ9" s="38"/>
      <c r="AR9" s="38"/>
    </row>
    <row r="10" spans="1:95" ht="30" customHeight="1" x14ac:dyDescent="0.25">
      <c r="A10"/>
      <c r="B10"/>
      <c r="C10"/>
      <c r="D10"/>
      <c r="E10"/>
      <c r="F10"/>
      <c r="G10"/>
      <c r="H10" s="1"/>
      <c r="I10" s="1"/>
      <c r="J10" s="1"/>
      <c r="K10" s="1"/>
      <c r="L10" s="1"/>
      <c r="M10" s="1"/>
      <c r="N10" s="1"/>
      <c r="O10" s="1"/>
      <c r="P10" s="1"/>
      <c r="Q10" s="1"/>
      <c r="R10" s="1"/>
      <c r="S10" s="1"/>
      <c r="T10" s="1"/>
      <c r="U10" s="26"/>
      <c r="V10" s="26"/>
      <c r="W10" s="26"/>
      <c r="X10" s="26"/>
      <c r="Y10" s="26"/>
      <c r="Z10" s="26"/>
      <c r="AA10" s="26"/>
      <c r="AB10" s="26"/>
      <c r="AC10" s="26"/>
      <c r="AD10" s="26"/>
      <c r="AE10" s="26"/>
      <c r="AF10" s="26"/>
      <c r="AG10" s="26"/>
      <c r="AH10" s="26"/>
      <c r="AI10" s="1"/>
      <c r="AJ10" s="1"/>
      <c r="AK10" s="1"/>
      <c r="AL10" s="1"/>
      <c r="AM10" s="35"/>
      <c r="AN10" s="36"/>
      <c r="AO10" s="37"/>
      <c r="AP10" s="27"/>
      <c r="AQ10" s="38"/>
      <c r="AR10" s="38"/>
    </row>
    <row r="11" spans="1:95" ht="21" customHeight="1" x14ac:dyDescent="0.25">
      <c r="A11" s="62" t="s">
        <v>220</v>
      </c>
      <c r="B11" s="63"/>
      <c r="C11" s="63"/>
      <c r="D11" s="63"/>
      <c r="E11" s="63"/>
      <c r="F11" s="63"/>
      <c r="G11" s="63"/>
      <c r="H11" s="1"/>
      <c r="I11" s="1"/>
      <c r="J11" s="1"/>
      <c r="K11" s="1"/>
      <c r="L11" s="1"/>
      <c r="M11" s="1"/>
      <c r="N11" s="1"/>
      <c r="O11" s="1"/>
      <c r="P11" s="1"/>
      <c r="Q11" s="1"/>
      <c r="R11" s="1"/>
      <c r="S11" s="1"/>
      <c r="T11" s="1"/>
      <c r="U11" s="26"/>
      <c r="V11" s="26"/>
      <c r="W11" s="26"/>
      <c r="X11" s="26"/>
      <c r="Y11" s="26"/>
      <c r="Z11" s="26"/>
      <c r="AA11" s="26"/>
      <c r="AB11" s="26"/>
      <c r="AC11" s="26"/>
      <c r="AD11" s="26"/>
      <c r="AE11" s="26"/>
      <c r="AF11" s="26"/>
      <c r="AG11" s="26"/>
      <c r="AH11" s="26"/>
      <c r="AI11" s="1"/>
      <c r="AJ11" s="1"/>
      <c r="AK11" s="1"/>
      <c r="AL11" s="1"/>
      <c r="AM11" s="1"/>
      <c r="AN11" s="1"/>
      <c r="AO11" s="1"/>
      <c r="AP11" s="27"/>
      <c r="AQ11" s="1"/>
      <c r="AR11" s="1"/>
    </row>
    <row r="12" spans="1:95" ht="206.25" customHeight="1" x14ac:dyDescent="0.2">
      <c r="A12" s="33" t="s">
        <v>251</v>
      </c>
      <c r="B12" s="64" t="s">
        <v>250</v>
      </c>
      <c r="C12" s="65"/>
      <c r="D12" s="65"/>
      <c r="E12" s="65"/>
      <c r="F12" s="65"/>
      <c r="G12" s="66"/>
      <c r="H12" s="1"/>
      <c r="I12" s="1"/>
      <c r="J12" s="1"/>
      <c r="K12" s="1"/>
      <c r="L12" s="1"/>
      <c r="M12" s="1"/>
      <c r="N12" s="1"/>
      <c r="O12" s="1"/>
      <c r="P12" s="1"/>
      <c r="Q12" s="1"/>
      <c r="R12" s="1"/>
      <c r="S12" s="1"/>
      <c r="T12" s="1"/>
      <c r="U12" s="26"/>
      <c r="V12" s="26"/>
      <c r="W12" s="26"/>
      <c r="X12" s="26"/>
      <c r="Y12" s="26"/>
      <c r="Z12" s="26"/>
      <c r="AA12" s="26"/>
      <c r="AB12" s="26"/>
      <c r="AC12" s="26"/>
      <c r="AD12" s="26"/>
      <c r="AE12" s="26"/>
      <c r="AF12" s="26"/>
      <c r="AG12" s="26"/>
      <c r="AH12" s="26"/>
      <c r="AI12" s="1"/>
      <c r="AJ12" s="1"/>
      <c r="AK12" s="1"/>
      <c r="AL12" s="1"/>
      <c r="AM12" s="1"/>
      <c r="AN12" s="1"/>
      <c r="AO12" s="1"/>
      <c r="AP12" s="27"/>
      <c r="AQ12" s="1"/>
      <c r="AR12" s="1"/>
    </row>
    <row r="13" spans="1:95" ht="233.25" customHeight="1" x14ac:dyDescent="0.2">
      <c r="A13" s="33" t="s">
        <v>229</v>
      </c>
      <c r="B13" s="64" t="s">
        <v>230</v>
      </c>
      <c r="C13" s="65"/>
      <c r="D13" s="65"/>
      <c r="E13" s="65"/>
      <c r="F13" s="65"/>
      <c r="G13" s="66"/>
      <c r="H13" s="1"/>
      <c r="I13" s="1"/>
      <c r="J13" s="1"/>
      <c r="K13" s="1"/>
      <c r="L13" s="1"/>
      <c r="M13" s="1"/>
      <c r="N13" s="1"/>
      <c r="O13" s="1"/>
      <c r="P13" s="1"/>
      <c r="Q13" s="1"/>
      <c r="R13" s="1"/>
      <c r="S13" s="1"/>
      <c r="T13" s="1"/>
      <c r="U13" s="26"/>
      <c r="V13" s="26"/>
      <c r="W13" s="26"/>
      <c r="X13" s="26"/>
      <c r="Y13" s="26"/>
      <c r="Z13" s="26"/>
      <c r="AA13" s="26"/>
      <c r="AB13" s="26"/>
      <c r="AC13" s="26"/>
      <c r="AD13" s="26"/>
      <c r="AE13" s="26"/>
      <c r="AF13" s="26"/>
      <c r="AG13" s="26"/>
      <c r="AH13" s="26"/>
      <c r="AI13" s="1"/>
      <c r="AJ13" s="1"/>
      <c r="AK13" s="1"/>
      <c r="AL13" s="1"/>
      <c r="AM13" s="1"/>
      <c r="AN13" s="1"/>
      <c r="AO13" s="1"/>
      <c r="AP13" s="27"/>
      <c r="AQ13" s="1"/>
      <c r="AR13" s="1"/>
    </row>
    <row r="14" spans="1:95" ht="243.95" customHeight="1" x14ac:dyDescent="0.2">
      <c r="A14" s="33" t="s">
        <v>225</v>
      </c>
      <c r="B14" s="64" t="s">
        <v>228</v>
      </c>
      <c r="C14" s="65"/>
      <c r="D14" s="65"/>
      <c r="E14" s="65"/>
      <c r="F14" s="65"/>
      <c r="G14" s="66"/>
      <c r="H14" s="1"/>
      <c r="I14" s="1"/>
      <c r="J14" s="1"/>
      <c r="K14" s="1"/>
      <c r="L14" s="1"/>
      <c r="M14" s="1"/>
      <c r="N14" s="1"/>
      <c r="O14" s="1"/>
      <c r="P14" s="1"/>
      <c r="Q14" s="1"/>
      <c r="R14" s="1"/>
      <c r="S14" s="1"/>
      <c r="T14" s="1"/>
      <c r="U14" s="26"/>
      <c r="V14" s="26"/>
      <c r="W14" s="26"/>
      <c r="X14" s="26"/>
      <c r="Y14" s="26"/>
      <c r="Z14" s="26"/>
      <c r="AA14" s="26"/>
      <c r="AB14" s="26"/>
      <c r="AC14" s="26"/>
      <c r="AD14" s="26"/>
      <c r="AE14" s="26"/>
      <c r="AF14" s="26"/>
      <c r="AG14" s="26"/>
      <c r="AH14" s="26"/>
      <c r="AI14" s="1"/>
      <c r="AJ14" s="1"/>
      <c r="AK14" s="1"/>
      <c r="AL14" s="1"/>
      <c r="AM14" s="1"/>
      <c r="AN14" s="1"/>
      <c r="AO14" s="1"/>
      <c r="AP14" s="27"/>
      <c r="AQ14" s="1"/>
      <c r="AR14" s="1"/>
    </row>
    <row r="15" spans="1:95" ht="185.25" customHeight="1" x14ac:dyDescent="0.2">
      <c r="A15" s="31" t="s">
        <v>221</v>
      </c>
      <c r="B15" s="56" t="s">
        <v>214</v>
      </c>
      <c r="C15" s="56"/>
      <c r="D15" s="56"/>
      <c r="E15" s="56"/>
      <c r="F15" s="56"/>
      <c r="G15" s="56"/>
      <c r="H15" s="1"/>
      <c r="I15" s="1"/>
      <c r="J15" s="1"/>
      <c r="K15" s="1"/>
      <c r="L15" s="1"/>
      <c r="M15" s="1"/>
      <c r="N15" s="1"/>
      <c r="O15" s="1"/>
      <c r="P15" s="1"/>
      <c r="Q15" s="1"/>
      <c r="R15" s="1"/>
      <c r="S15" s="1"/>
      <c r="T15" s="1"/>
      <c r="U15" s="26"/>
      <c r="V15" s="26"/>
      <c r="W15" s="26"/>
      <c r="X15" s="26"/>
      <c r="Y15" s="26"/>
      <c r="Z15" s="26"/>
      <c r="AA15" s="26"/>
      <c r="AB15" s="26"/>
      <c r="AC15" s="26"/>
      <c r="AD15" s="26"/>
      <c r="AE15" s="26"/>
      <c r="AF15" s="26"/>
      <c r="AG15" s="26"/>
      <c r="AH15" s="26"/>
      <c r="AI15" s="1"/>
      <c r="AJ15" s="1"/>
      <c r="AK15" s="1"/>
      <c r="AL15" s="1"/>
      <c r="AM15" s="1"/>
      <c r="AN15" s="1"/>
      <c r="AO15" s="1"/>
      <c r="AP15" s="27"/>
      <c r="AQ15" s="1"/>
      <c r="AR15" s="1"/>
    </row>
    <row r="16" spans="1:95" ht="55.5" customHeight="1" x14ac:dyDescent="0.2">
      <c r="A16" s="32" t="s">
        <v>212</v>
      </c>
      <c r="B16" s="57" t="s">
        <v>211</v>
      </c>
      <c r="C16" s="58"/>
      <c r="D16" s="58"/>
      <c r="E16" s="58"/>
      <c r="F16" s="58"/>
      <c r="G16" s="59"/>
      <c r="H16" s="1"/>
      <c r="I16" s="1"/>
      <c r="J16" s="1"/>
      <c r="K16" s="1"/>
      <c r="L16" s="1"/>
      <c r="M16" s="1"/>
      <c r="N16" s="1"/>
      <c r="O16" s="1"/>
      <c r="P16" s="1"/>
      <c r="Q16" s="1"/>
      <c r="R16" s="1"/>
      <c r="S16" s="1"/>
      <c r="T16" s="1"/>
      <c r="U16" s="26"/>
      <c r="V16" s="26"/>
      <c r="W16" s="26"/>
      <c r="X16" s="26"/>
      <c r="Y16" s="26"/>
      <c r="Z16" s="26"/>
      <c r="AA16" s="26"/>
      <c r="AB16" s="26"/>
      <c r="AC16" s="26"/>
      <c r="AD16" s="26"/>
      <c r="AE16" s="26"/>
      <c r="AF16" s="26"/>
      <c r="AG16" s="26"/>
      <c r="AH16" s="26"/>
      <c r="AI16" s="1"/>
      <c r="AJ16" s="1"/>
      <c r="AK16" s="1"/>
      <c r="AL16" s="1"/>
      <c r="AM16" s="1"/>
      <c r="AN16" s="1"/>
      <c r="AO16" s="1"/>
      <c r="AP16" s="27"/>
      <c r="AQ16" s="1"/>
      <c r="AR16" s="1"/>
    </row>
    <row r="17" spans="8:44" x14ac:dyDescent="0.2">
      <c r="H17" s="1"/>
      <c r="I17" s="1"/>
      <c r="J17" s="1"/>
      <c r="K17" s="1"/>
      <c r="L17" s="1"/>
      <c r="M17" s="1"/>
      <c r="N17" s="1"/>
      <c r="O17" s="1"/>
      <c r="P17" s="1"/>
      <c r="Q17" s="1"/>
      <c r="R17" s="1"/>
      <c r="S17" s="1"/>
      <c r="T17" s="1"/>
      <c r="U17" s="26"/>
      <c r="V17" s="26"/>
      <c r="W17" s="26"/>
      <c r="X17" s="26"/>
      <c r="Y17" s="26"/>
      <c r="Z17" s="26"/>
      <c r="AA17" s="26"/>
      <c r="AB17" s="26"/>
      <c r="AC17" s="26"/>
      <c r="AD17" s="26"/>
      <c r="AE17" s="26"/>
      <c r="AF17" s="26"/>
      <c r="AG17" s="26"/>
      <c r="AH17" s="26"/>
      <c r="AI17" s="1"/>
      <c r="AJ17" s="1"/>
      <c r="AK17" s="1"/>
      <c r="AL17" s="1"/>
      <c r="AM17" s="1"/>
      <c r="AN17" s="1"/>
      <c r="AO17" s="1"/>
      <c r="AP17" s="27"/>
      <c r="AQ17" s="1"/>
      <c r="AR17" s="1"/>
    </row>
  </sheetData>
  <sheetProtection selectLockedCells="1"/>
  <mergeCells count="49">
    <mergeCell ref="A1:F1"/>
    <mergeCell ref="AQ4:AQ5"/>
    <mergeCell ref="L4:L5"/>
    <mergeCell ref="B4:B5"/>
    <mergeCell ref="C4:C5"/>
    <mergeCell ref="D4:D5"/>
    <mergeCell ref="E4:E5"/>
    <mergeCell ref="G4:G5"/>
    <mergeCell ref="H4:H5"/>
    <mergeCell ref="I4:I5"/>
    <mergeCell ref="J4:J5"/>
    <mergeCell ref="K4:K5"/>
    <mergeCell ref="A4:A8"/>
    <mergeCell ref="AM6:AM7"/>
    <mergeCell ref="AL6:AL7"/>
    <mergeCell ref="L6:L7"/>
    <mergeCell ref="AU6:AU7"/>
    <mergeCell ref="AT6:AT7"/>
    <mergeCell ref="AP6:AP7"/>
    <mergeCell ref="AQ6:AQ7"/>
    <mergeCell ref="AR6:AR7"/>
    <mergeCell ref="AS6:AS7"/>
    <mergeCell ref="AU4:AU5"/>
    <mergeCell ref="AT4:AT5"/>
    <mergeCell ref="N4:N5"/>
    <mergeCell ref="AG4:AG5"/>
    <mergeCell ref="AM4:AM5"/>
    <mergeCell ref="AL4:AL5"/>
    <mergeCell ref="AN4:AN5"/>
    <mergeCell ref="AO4:AO5"/>
    <mergeCell ref="N6:N7"/>
    <mergeCell ref="AG6:AG7"/>
    <mergeCell ref="AO6:AO7"/>
    <mergeCell ref="B12:G12"/>
    <mergeCell ref="I6:I7"/>
    <mergeCell ref="J6:J7"/>
    <mergeCell ref="K6:K7"/>
    <mergeCell ref="AN6:AN7"/>
    <mergeCell ref="H6:H7"/>
    <mergeCell ref="B15:G15"/>
    <mergeCell ref="B16:G16"/>
    <mergeCell ref="B6:B7"/>
    <mergeCell ref="C6:C7"/>
    <mergeCell ref="D6:D7"/>
    <mergeCell ref="A11:G11"/>
    <mergeCell ref="B14:G14"/>
    <mergeCell ref="E6:E7"/>
    <mergeCell ref="G6:G7"/>
    <mergeCell ref="B13:G13"/>
  </mergeCells>
  <conditionalFormatting sqref="K4">
    <cfRule type="containsText" dxfId="26" priority="16" operator="containsText" text="❌">
      <formula>NOT(ISERROR(SEARCH(("❌"),(K4))))</formula>
    </cfRule>
  </conditionalFormatting>
  <conditionalFormatting sqref="K6">
    <cfRule type="containsText" dxfId="25" priority="15" operator="containsText" text="❌">
      <formula>NOT(ISERROR(SEARCH(("❌"),(K6))))</formula>
    </cfRule>
  </conditionalFormatting>
  <conditionalFormatting sqref="K8">
    <cfRule type="containsText" dxfId="24" priority="5" operator="containsText" text="❌">
      <formula>NOT(ISERROR(SEARCH(("❌"),(K8))))</formula>
    </cfRule>
  </conditionalFormatting>
  <conditionalFormatting sqref="L8">
    <cfRule type="containsText" dxfId="23" priority="6" operator="containsText" text="Bajo">
      <formula>NOT(ISERROR(SEARCH("Bajo",L8)))</formula>
    </cfRule>
    <cfRule type="containsText" dxfId="22" priority="7" operator="containsText" text="Moderado">
      <formula>NOT(ISERROR(SEARCH("Moderado",L8)))</formula>
    </cfRule>
    <cfRule type="containsText" dxfId="21" priority="8" operator="containsText" text="Alto">
      <formula>NOT(ISERROR(SEARCH("Alto",L8)))</formula>
    </cfRule>
    <cfRule type="containsText" dxfId="20" priority="9" operator="containsText" text="Extremo">
      <formula>NOT(ISERROR(SEARCH("Extremo",L8)))</formula>
    </cfRule>
  </conditionalFormatting>
  <conditionalFormatting sqref="L4:N4 M5 L6:N6">
    <cfRule type="containsText" dxfId="19" priority="53" operator="containsText" text="Bajo">
      <formula>NOT(ISERROR(SEARCH("Bajo",L4)))</formula>
    </cfRule>
    <cfRule type="containsText" dxfId="18" priority="54" operator="containsText" text="Moderado">
      <formula>NOT(ISERROR(SEARCH("Moderado",L4)))</formula>
    </cfRule>
    <cfRule type="containsText" dxfId="17" priority="55" operator="containsText" text="Alto">
      <formula>NOT(ISERROR(SEARCH("Alto",L4)))</formula>
    </cfRule>
    <cfRule type="containsText" dxfId="16" priority="56" operator="containsText" text="Extremo">
      <formula>NOT(ISERROR(SEARCH("Extremo",L4)))</formula>
    </cfRule>
  </conditionalFormatting>
  <conditionalFormatting sqref="N8">
    <cfRule type="containsText" dxfId="15" priority="1" operator="containsText" text="Bajo">
      <formula>NOT(ISERROR(SEARCH("Bajo",N8)))</formula>
    </cfRule>
    <cfRule type="containsText" dxfId="14" priority="2" operator="containsText" text="Moderado">
      <formula>NOT(ISERROR(SEARCH("Moderado",N8)))</formula>
    </cfRule>
    <cfRule type="containsText" dxfId="13" priority="3" operator="containsText" text="Alto">
      <formula>NOT(ISERROR(SEARCH("Alto",N8)))</formula>
    </cfRule>
    <cfRule type="containsText" dxfId="12" priority="4" operator="containsText" text="Extremo">
      <formula>NOT(ISERROR(SEARCH("Extremo",N8)))</formula>
    </cfRule>
  </conditionalFormatting>
  <conditionalFormatting sqref="AN4">
    <cfRule type="containsText" dxfId="11" priority="49" operator="containsText" text="Alto">
      <formula>NOT(ISERROR(SEARCH("Alto",AN4)))</formula>
    </cfRule>
    <cfRule type="containsText" dxfId="10" priority="50" operator="containsText" text="Moderado">
      <formula>NOT(ISERROR(SEARCH("Moderado",AN4)))</formula>
    </cfRule>
    <cfRule type="containsText" dxfId="9" priority="51" operator="containsText" text="Bajo">
      <formula>NOT(ISERROR(SEARCH("Bajo",AN4)))</formula>
    </cfRule>
    <cfRule type="containsText" dxfId="8" priority="52" operator="containsText" text="Extremo">
      <formula>NOT(ISERROR(SEARCH("Extremo",AN4)))</formula>
    </cfRule>
  </conditionalFormatting>
  <conditionalFormatting sqref="AN6">
    <cfRule type="containsText" dxfId="7" priority="21" operator="containsText" text="Alto">
      <formula>NOT(ISERROR(SEARCH("Alto",AN6)))</formula>
    </cfRule>
    <cfRule type="containsText" dxfId="6" priority="22" operator="containsText" text="Moderado">
      <formula>NOT(ISERROR(SEARCH("Moderado",AN6)))</formula>
    </cfRule>
    <cfRule type="containsText" dxfId="5" priority="23" operator="containsText" text="Bajo">
      <formula>NOT(ISERROR(SEARCH("Bajo",AN6)))</formula>
    </cfRule>
    <cfRule type="containsText" dxfId="4" priority="24" operator="containsText" text="Extremo">
      <formula>NOT(ISERROR(SEARCH("Extremo",AN6)))</formula>
    </cfRule>
  </conditionalFormatting>
  <conditionalFormatting sqref="AN8">
    <cfRule type="containsText" dxfId="3" priority="10" operator="containsText" text="Alto">
      <formula>NOT(ISERROR(SEARCH("Alto",AN8)))</formula>
    </cfRule>
    <cfRule type="containsText" dxfId="2" priority="11" operator="containsText" text="Moderado">
      <formula>NOT(ISERROR(SEARCH("Moderado",AN8)))</formula>
    </cfRule>
    <cfRule type="containsText" dxfId="1" priority="12" operator="containsText" text="Bajo">
      <formula>NOT(ISERROR(SEARCH("Bajo",AN8)))</formula>
    </cfRule>
    <cfRule type="containsText" dxfId="0" priority="13" operator="containsText" text="Extremo">
      <formula>NOT(ISERROR(SEARCH("Extremo",AN8)))</formula>
    </cfRule>
  </conditionalFormatting>
  <pageMargins left="0.70866141732283472" right="0.26" top="0.74803149606299213" bottom="0.74803149606299213" header="0.31496062992125984" footer="0.31496062992125984"/>
  <pageSetup scale="44" orientation="landscape" r:id="rId1"/>
  <rowBreaks count="1" manualBreakCount="1">
    <brk id="8" max="16383" man="1"/>
  </rowBreaks>
  <colBreaks count="1" manualBreakCount="1">
    <brk id="10" max="1048575" man="1"/>
  </colBreak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Parámetros!$A$40:$A$44</xm:f>
          </x14:formula1>
          <xm:sqref>AL4 I4 I8 AL8</xm:sqref>
        </x14:dataValidation>
        <x14:dataValidation type="list" allowBlank="1" showInputMessage="1" showErrorMessage="1" xr:uid="{00000000-0002-0000-0300-000001000000}">
          <x14:formula1>
            <xm:f>Parámetros!$A$47:$A$51</xm:f>
          </x14:formula1>
          <xm:sqref>AM4 AM6 AM8</xm:sqref>
        </x14:dataValidation>
        <x14:dataValidation type="list" allowBlank="1" showInputMessage="1" showErrorMessage="1" xr:uid="{00000000-0002-0000-0300-000002000000}">
          <x14:formula1>
            <xm:f>Parámetros!$A$93:$A$96</xm:f>
          </x14:formula1>
          <xm:sqref>AO4 AO8:AO1048576</xm:sqref>
        </x14:dataValidation>
        <x14:dataValidation type="list" allowBlank="1" showInputMessage="1" showErrorMessage="1" xr:uid="{00000000-0002-0000-0300-000003000000}">
          <x14:formula1>
            <xm:f>Parámetros!$A$84:$A$85</xm:f>
          </x14:formula1>
          <xm:sqref>AH4:AH5 AH8</xm:sqref>
        </x14:dataValidation>
        <x14:dataValidation type="list" allowBlank="1" showInputMessage="1" showErrorMessage="1" xr:uid="{00000000-0002-0000-0300-000004000000}">
          <x14:formula1>
            <xm:f>Parámetros!$A$118:$A$120</xm:f>
          </x14:formula1>
          <xm:sqref>AD4:AD5 AD8</xm:sqref>
        </x14:dataValidation>
        <x14:dataValidation type="list" allowBlank="1" showInputMessage="1" showErrorMessage="1" xr:uid="{00000000-0002-0000-0300-000005000000}">
          <x14:formula1>
            <xm:f>Parámetros!$A$99:$A$115</xm:f>
          </x14:formula1>
          <xm:sqref>A4</xm:sqref>
        </x14:dataValidation>
        <x14:dataValidation type="list" allowBlank="1" showInputMessage="1" showErrorMessage="1" xr:uid="{00000000-0002-0000-0300-000006000000}">
          <x14:formula1>
            <xm:f>'E:\IDRD\Informes control interno\Respuesta OCI 348063\[7. GestionFinanciera24092020.xlsx]Parámetros'!#REF!</xm:f>
          </x14:formula1>
          <xm:sqref>AH6:AH7 AI7 I6 AL6 AO6 AD6:AD7</xm:sqref>
        </x14:dataValidation>
        <x14:dataValidation type="list" allowBlank="1" showInputMessage="1" showErrorMessage="1" xr:uid="{00000000-0002-0000-0300-000007000000}">
          <x14:formula1>
            <xm:f>Parámetros!$B$84:$B$86</xm:f>
          </x14:formula1>
          <xm:sqref>AI4:AI6 AI8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workbookViewId="0">
      <selection activeCell="H20" sqref="H20"/>
    </sheetView>
  </sheetViews>
  <sheetFormatPr baseColWidth="10" defaultColWidth="11.42578125" defaultRowHeight="14.25" x14ac:dyDescent="0.2"/>
  <cols>
    <col min="1" max="16384" width="11.42578125" style="21"/>
  </cols>
  <sheetData>
    <row r="1" spans="1:12" ht="18" x14ac:dyDescent="0.25">
      <c r="A1" s="100" t="s">
        <v>0</v>
      </c>
      <c r="B1" s="100"/>
      <c r="C1" s="100"/>
      <c r="D1" s="100"/>
      <c r="E1" s="100"/>
      <c r="F1" s="100"/>
      <c r="G1" s="100"/>
      <c r="H1" s="100"/>
    </row>
    <row r="2" spans="1:12" x14ac:dyDescent="0.2">
      <c r="A2" s="99" t="s">
        <v>1</v>
      </c>
      <c r="B2" s="99"/>
      <c r="C2" s="99"/>
      <c r="D2" s="99"/>
      <c r="E2" s="99"/>
      <c r="F2" s="99"/>
      <c r="G2" s="99"/>
      <c r="H2" s="22" t="s">
        <v>2</v>
      </c>
    </row>
    <row r="3" spans="1:12" x14ac:dyDescent="0.2">
      <c r="A3" s="99" t="s">
        <v>3</v>
      </c>
      <c r="B3" s="99"/>
      <c r="C3" s="99"/>
      <c r="D3" s="99"/>
      <c r="E3" s="99"/>
      <c r="F3" s="99"/>
      <c r="G3" s="99"/>
      <c r="H3" s="22" t="s">
        <v>2</v>
      </c>
    </row>
    <row r="4" spans="1:12" x14ac:dyDescent="0.2">
      <c r="A4" s="99" t="s">
        <v>4</v>
      </c>
      <c r="B4" s="99"/>
      <c r="C4" s="99"/>
      <c r="D4" s="99"/>
      <c r="E4" s="99"/>
      <c r="F4" s="99"/>
      <c r="G4" s="99"/>
      <c r="H4" s="22" t="s">
        <v>2</v>
      </c>
    </row>
    <row r="5" spans="1:12" x14ac:dyDescent="0.2">
      <c r="A5" s="99" t="s">
        <v>5</v>
      </c>
      <c r="B5" s="99"/>
      <c r="C5" s="99"/>
      <c r="D5" s="99"/>
      <c r="E5" s="99"/>
      <c r="F5" s="99"/>
      <c r="G5" s="99"/>
      <c r="H5" s="22" t="s">
        <v>2</v>
      </c>
    </row>
    <row r="6" spans="1:12" x14ac:dyDescent="0.2">
      <c r="A6" s="99" t="s">
        <v>6</v>
      </c>
      <c r="B6" s="99"/>
      <c r="C6" s="99"/>
      <c r="D6" s="99"/>
      <c r="E6" s="99"/>
      <c r="F6" s="99"/>
      <c r="G6" s="99"/>
      <c r="H6" s="22" t="s">
        <v>7</v>
      </c>
    </row>
    <row r="7" spans="1:12" x14ac:dyDescent="0.2">
      <c r="A7" s="99" t="s">
        <v>8</v>
      </c>
      <c r="B7" s="99"/>
      <c r="C7" s="99"/>
      <c r="D7" s="99"/>
      <c r="E7" s="99"/>
      <c r="F7" s="99"/>
      <c r="G7" s="99"/>
      <c r="H7" s="22" t="s">
        <v>7</v>
      </c>
    </row>
    <row r="8" spans="1:12" x14ac:dyDescent="0.2">
      <c r="A8" s="99" t="s">
        <v>9</v>
      </c>
      <c r="B8" s="99"/>
      <c r="C8" s="99"/>
      <c r="D8" s="99"/>
      <c r="E8" s="99"/>
      <c r="F8" s="99"/>
      <c r="G8" s="99"/>
      <c r="H8" s="22" t="s">
        <v>2</v>
      </c>
    </row>
    <row r="9" spans="1:12" x14ac:dyDescent="0.2">
      <c r="A9" s="99" t="s">
        <v>10</v>
      </c>
      <c r="B9" s="99"/>
      <c r="C9" s="99"/>
      <c r="D9" s="99"/>
      <c r="E9" s="99"/>
      <c r="F9" s="99"/>
      <c r="G9" s="99"/>
      <c r="H9" s="22" t="s">
        <v>2</v>
      </c>
    </row>
    <row r="10" spans="1:12" x14ac:dyDescent="0.2">
      <c r="A10" s="99" t="s">
        <v>11</v>
      </c>
      <c r="B10" s="99"/>
      <c r="C10" s="99"/>
      <c r="D10" s="99"/>
      <c r="E10" s="99"/>
      <c r="F10" s="99"/>
      <c r="G10" s="99"/>
      <c r="H10" s="22" t="s">
        <v>2</v>
      </c>
    </row>
    <row r="11" spans="1:12" x14ac:dyDescent="0.2">
      <c r="A11" s="99" t="s">
        <v>12</v>
      </c>
      <c r="B11" s="99"/>
      <c r="C11" s="99"/>
      <c r="D11" s="99"/>
      <c r="E11" s="99"/>
      <c r="F11" s="99"/>
      <c r="G11" s="99"/>
      <c r="H11" s="22" t="s">
        <v>7</v>
      </c>
    </row>
    <row r="12" spans="1:12" x14ac:dyDescent="0.2">
      <c r="A12" s="99" t="s">
        <v>13</v>
      </c>
      <c r="B12" s="99"/>
      <c r="C12" s="99"/>
      <c r="D12" s="99"/>
      <c r="E12" s="99"/>
      <c r="F12" s="99"/>
      <c r="G12" s="99"/>
      <c r="H12" s="22" t="s">
        <v>7</v>
      </c>
    </row>
    <row r="13" spans="1:12" x14ac:dyDescent="0.2">
      <c r="A13" s="99" t="s">
        <v>14</v>
      </c>
      <c r="B13" s="99"/>
      <c r="C13" s="99"/>
      <c r="D13" s="99"/>
      <c r="E13" s="99"/>
      <c r="F13" s="99"/>
      <c r="G13" s="99"/>
      <c r="H13" s="22" t="s">
        <v>7</v>
      </c>
      <c r="L13" s="21" t="s">
        <v>7</v>
      </c>
    </row>
    <row r="14" spans="1:12" x14ac:dyDescent="0.2">
      <c r="A14" s="99" t="s">
        <v>15</v>
      </c>
      <c r="B14" s="99"/>
      <c r="C14" s="99"/>
      <c r="D14" s="99"/>
      <c r="E14" s="99"/>
      <c r="F14" s="99"/>
      <c r="G14" s="99"/>
      <c r="H14" s="22" t="s">
        <v>7</v>
      </c>
      <c r="L14" s="21" t="s">
        <v>2</v>
      </c>
    </row>
    <row r="15" spans="1:12" x14ac:dyDescent="0.2">
      <c r="A15" s="99" t="s">
        <v>16</v>
      </c>
      <c r="B15" s="99"/>
      <c r="C15" s="99"/>
      <c r="D15" s="99"/>
      <c r="E15" s="99"/>
      <c r="F15" s="99"/>
      <c r="G15" s="99"/>
      <c r="H15" s="22" t="s">
        <v>7</v>
      </c>
    </row>
    <row r="16" spans="1:12" x14ac:dyDescent="0.2">
      <c r="A16" s="99" t="s">
        <v>17</v>
      </c>
      <c r="B16" s="99"/>
      <c r="C16" s="99"/>
      <c r="D16" s="99"/>
      <c r="E16" s="99"/>
      <c r="F16" s="99"/>
      <c r="G16" s="99"/>
      <c r="H16" s="22" t="s">
        <v>2</v>
      </c>
    </row>
    <row r="17" spans="1:8" x14ac:dyDescent="0.2">
      <c r="A17" s="99" t="s">
        <v>18</v>
      </c>
      <c r="B17" s="99"/>
      <c r="C17" s="99"/>
      <c r="D17" s="99"/>
      <c r="E17" s="99"/>
      <c r="F17" s="99"/>
      <c r="G17" s="99"/>
      <c r="H17" s="22" t="s">
        <v>2</v>
      </c>
    </row>
    <row r="18" spans="1:8" x14ac:dyDescent="0.2">
      <c r="A18" s="99" t="s">
        <v>19</v>
      </c>
      <c r="B18" s="99"/>
      <c r="C18" s="99"/>
      <c r="D18" s="99"/>
      <c r="E18" s="99"/>
      <c r="F18" s="99"/>
      <c r="G18" s="99"/>
      <c r="H18" s="22" t="s">
        <v>2</v>
      </c>
    </row>
    <row r="19" spans="1:8" x14ac:dyDescent="0.2">
      <c r="A19" s="99" t="s">
        <v>20</v>
      </c>
      <c r="B19" s="99"/>
      <c r="C19" s="99"/>
      <c r="D19" s="99"/>
      <c r="E19" s="99"/>
      <c r="F19" s="99"/>
      <c r="G19" s="99"/>
      <c r="H19" s="22" t="s">
        <v>7</v>
      </c>
    </row>
    <row r="20" spans="1:8" x14ac:dyDescent="0.2">
      <c r="A20" s="99" t="s">
        <v>21</v>
      </c>
      <c r="B20" s="99"/>
      <c r="C20" s="99"/>
      <c r="D20" s="99"/>
      <c r="E20" s="99"/>
      <c r="F20" s="99"/>
      <c r="G20" s="99"/>
      <c r="H20" s="22" t="s">
        <v>2</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H20" sqref="H20"/>
    </sheetView>
  </sheetViews>
  <sheetFormatPr baseColWidth="10" defaultColWidth="11.42578125" defaultRowHeight="14.25" x14ac:dyDescent="0.2"/>
  <cols>
    <col min="1" max="16384" width="11.42578125" style="21"/>
  </cols>
  <sheetData>
    <row r="1" spans="1:12" ht="18" x14ac:dyDescent="0.25">
      <c r="A1" s="100" t="s">
        <v>0</v>
      </c>
      <c r="B1" s="100"/>
      <c r="C1" s="100"/>
      <c r="D1" s="100"/>
      <c r="E1" s="100"/>
      <c r="F1" s="100"/>
      <c r="G1" s="100"/>
      <c r="H1" s="100"/>
    </row>
    <row r="2" spans="1:12" x14ac:dyDescent="0.2">
      <c r="A2" s="99" t="s">
        <v>1</v>
      </c>
      <c r="B2" s="99"/>
      <c r="C2" s="99"/>
      <c r="D2" s="99"/>
      <c r="E2" s="99"/>
      <c r="F2" s="99"/>
      <c r="G2" s="99"/>
      <c r="H2" s="22" t="s">
        <v>7</v>
      </c>
    </row>
    <row r="3" spans="1:12" x14ac:dyDescent="0.2">
      <c r="A3" s="99" t="s">
        <v>3</v>
      </c>
      <c r="B3" s="99"/>
      <c r="C3" s="99"/>
      <c r="D3" s="99"/>
      <c r="E3" s="99"/>
      <c r="F3" s="99"/>
      <c r="G3" s="99"/>
      <c r="H3" s="22" t="s">
        <v>2</v>
      </c>
    </row>
    <row r="4" spans="1:12" x14ac:dyDescent="0.2">
      <c r="A4" s="99" t="s">
        <v>4</v>
      </c>
      <c r="B4" s="99"/>
      <c r="C4" s="99"/>
      <c r="D4" s="99"/>
      <c r="E4" s="99"/>
      <c r="F4" s="99"/>
      <c r="G4" s="99"/>
      <c r="H4" s="22" t="s">
        <v>2</v>
      </c>
    </row>
    <row r="5" spans="1:12" x14ac:dyDescent="0.2">
      <c r="A5" s="99" t="s">
        <v>5</v>
      </c>
      <c r="B5" s="99"/>
      <c r="C5" s="99"/>
      <c r="D5" s="99"/>
      <c r="E5" s="99"/>
      <c r="F5" s="99"/>
      <c r="G5" s="99"/>
      <c r="H5" s="22" t="s">
        <v>2</v>
      </c>
    </row>
    <row r="6" spans="1:12" x14ac:dyDescent="0.2">
      <c r="A6" s="99" t="s">
        <v>6</v>
      </c>
      <c r="B6" s="99"/>
      <c r="C6" s="99"/>
      <c r="D6" s="99"/>
      <c r="E6" s="99"/>
      <c r="F6" s="99"/>
      <c r="G6" s="99"/>
      <c r="H6" s="22" t="s">
        <v>2</v>
      </c>
    </row>
    <row r="7" spans="1:12" x14ac:dyDescent="0.2">
      <c r="A7" s="99" t="s">
        <v>8</v>
      </c>
      <c r="B7" s="99"/>
      <c r="C7" s="99"/>
      <c r="D7" s="99"/>
      <c r="E7" s="99"/>
      <c r="F7" s="99"/>
      <c r="G7" s="99"/>
      <c r="H7" s="22" t="s">
        <v>7</v>
      </c>
    </row>
    <row r="8" spans="1:12" x14ac:dyDescent="0.2">
      <c r="A8" s="99" t="s">
        <v>9</v>
      </c>
      <c r="B8" s="99"/>
      <c r="C8" s="99"/>
      <c r="D8" s="99"/>
      <c r="E8" s="99"/>
      <c r="F8" s="99"/>
      <c r="G8" s="99"/>
      <c r="H8" s="22" t="s">
        <v>2</v>
      </c>
    </row>
    <row r="9" spans="1:12" x14ac:dyDescent="0.2">
      <c r="A9" s="99" t="s">
        <v>10</v>
      </c>
      <c r="B9" s="99"/>
      <c r="C9" s="99"/>
      <c r="D9" s="99"/>
      <c r="E9" s="99"/>
      <c r="F9" s="99"/>
      <c r="G9" s="99"/>
      <c r="H9" s="22" t="s">
        <v>2</v>
      </c>
    </row>
    <row r="10" spans="1:12" x14ac:dyDescent="0.2">
      <c r="A10" s="99" t="s">
        <v>11</v>
      </c>
      <c r="B10" s="99"/>
      <c r="C10" s="99"/>
      <c r="D10" s="99"/>
      <c r="E10" s="99"/>
      <c r="F10" s="99"/>
      <c r="G10" s="99"/>
      <c r="H10" s="22" t="s">
        <v>2</v>
      </c>
    </row>
    <row r="11" spans="1:12" x14ac:dyDescent="0.2">
      <c r="A11" s="99" t="s">
        <v>12</v>
      </c>
      <c r="B11" s="99"/>
      <c r="C11" s="99"/>
      <c r="D11" s="99"/>
      <c r="E11" s="99"/>
      <c r="F11" s="99"/>
      <c r="G11" s="99"/>
      <c r="H11" s="22" t="s">
        <v>7</v>
      </c>
    </row>
    <row r="12" spans="1:12" x14ac:dyDescent="0.2">
      <c r="A12" s="99" t="s">
        <v>13</v>
      </c>
      <c r="B12" s="99"/>
      <c r="C12" s="99"/>
      <c r="D12" s="99"/>
      <c r="E12" s="99"/>
      <c r="F12" s="99"/>
      <c r="G12" s="99"/>
      <c r="H12" s="22" t="s">
        <v>7</v>
      </c>
    </row>
    <row r="13" spans="1:12" x14ac:dyDescent="0.2">
      <c r="A13" s="99" t="s">
        <v>14</v>
      </c>
      <c r="B13" s="99"/>
      <c r="C13" s="99"/>
      <c r="D13" s="99"/>
      <c r="E13" s="99"/>
      <c r="F13" s="99"/>
      <c r="G13" s="99"/>
      <c r="H13" s="22" t="s">
        <v>7</v>
      </c>
      <c r="L13" s="21" t="s">
        <v>7</v>
      </c>
    </row>
    <row r="14" spans="1:12" x14ac:dyDescent="0.2">
      <c r="A14" s="99" t="s">
        <v>15</v>
      </c>
      <c r="B14" s="99"/>
      <c r="C14" s="99"/>
      <c r="D14" s="99"/>
      <c r="E14" s="99"/>
      <c r="F14" s="99"/>
      <c r="G14" s="99"/>
      <c r="H14" s="22" t="s">
        <v>7</v>
      </c>
      <c r="L14" s="21" t="s">
        <v>2</v>
      </c>
    </row>
    <row r="15" spans="1:12" x14ac:dyDescent="0.2">
      <c r="A15" s="99" t="s">
        <v>16</v>
      </c>
      <c r="B15" s="99"/>
      <c r="C15" s="99"/>
      <c r="D15" s="99"/>
      <c r="E15" s="99"/>
      <c r="F15" s="99"/>
      <c r="G15" s="99"/>
      <c r="H15" s="22" t="s">
        <v>7</v>
      </c>
    </row>
    <row r="16" spans="1:12" x14ac:dyDescent="0.2">
      <c r="A16" s="99" t="s">
        <v>17</v>
      </c>
      <c r="B16" s="99"/>
      <c r="C16" s="99"/>
      <c r="D16" s="99"/>
      <c r="E16" s="99"/>
      <c r="F16" s="99"/>
      <c r="G16" s="99"/>
      <c r="H16" s="22" t="s">
        <v>2</v>
      </c>
    </row>
    <row r="17" spans="1:8" x14ac:dyDescent="0.2">
      <c r="A17" s="99" t="s">
        <v>18</v>
      </c>
      <c r="B17" s="99"/>
      <c r="C17" s="99"/>
      <c r="D17" s="99"/>
      <c r="E17" s="99"/>
      <c r="F17" s="99"/>
      <c r="G17" s="99"/>
      <c r="H17" s="22" t="s">
        <v>2</v>
      </c>
    </row>
    <row r="18" spans="1:8" x14ac:dyDescent="0.2">
      <c r="A18" s="99" t="s">
        <v>19</v>
      </c>
      <c r="B18" s="99"/>
      <c r="C18" s="99"/>
      <c r="D18" s="99"/>
      <c r="E18" s="99"/>
      <c r="F18" s="99"/>
      <c r="G18" s="99"/>
      <c r="H18" s="22" t="s">
        <v>2</v>
      </c>
    </row>
    <row r="19" spans="1:8" x14ac:dyDescent="0.2">
      <c r="A19" s="99" t="s">
        <v>20</v>
      </c>
      <c r="B19" s="99"/>
      <c r="C19" s="99"/>
      <c r="D19" s="99"/>
      <c r="E19" s="99"/>
      <c r="F19" s="99"/>
      <c r="G19" s="99"/>
      <c r="H19" s="22" t="s">
        <v>7</v>
      </c>
    </row>
    <row r="20" spans="1:8" x14ac:dyDescent="0.2">
      <c r="A20" s="99" t="s">
        <v>21</v>
      </c>
      <c r="B20" s="99"/>
      <c r="C20" s="99"/>
      <c r="D20" s="99"/>
      <c r="E20" s="99"/>
      <c r="F20" s="99"/>
      <c r="G20" s="99"/>
      <c r="H20" s="22" t="s">
        <v>2</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selection activeCell="H20" sqref="H20"/>
    </sheetView>
  </sheetViews>
  <sheetFormatPr baseColWidth="10" defaultColWidth="11.42578125" defaultRowHeight="14.25" x14ac:dyDescent="0.2"/>
  <cols>
    <col min="1" max="16384" width="11.42578125" style="21"/>
  </cols>
  <sheetData>
    <row r="1" spans="1:12" ht="18" x14ac:dyDescent="0.25">
      <c r="A1" s="100" t="s">
        <v>0</v>
      </c>
      <c r="B1" s="100"/>
      <c r="C1" s="100"/>
      <c r="D1" s="100"/>
      <c r="E1" s="100"/>
      <c r="F1" s="100"/>
      <c r="G1" s="100"/>
      <c r="H1" s="100"/>
    </row>
    <row r="2" spans="1:12" x14ac:dyDescent="0.2">
      <c r="A2" s="99" t="s">
        <v>1</v>
      </c>
      <c r="B2" s="99"/>
      <c r="C2" s="99"/>
      <c r="D2" s="99"/>
      <c r="E2" s="99"/>
      <c r="F2" s="99"/>
      <c r="G2" s="99"/>
      <c r="H2" s="22" t="s">
        <v>2</v>
      </c>
    </row>
    <row r="3" spans="1:12" x14ac:dyDescent="0.2">
      <c r="A3" s="99" t="s">
        <v>3</v>
      </c>
      <c r="B3" s="99"/>
      <c r="C3" s="99"/>
      <c r="D3" s="99"/>
      <c r="E3" s="99"/>
      <c r="F3" s="99"/>
      <c r="G3" s="99"/>
      <c r="H3" s="22" t="s">
        <v>2</v>
      </c>
    </row>
    <row r="4" spans="1:12" x14ac:dyDescent="0.2">
      <c r="A4" s="99" t="s">
        <v>4</v>
      </c>
      <c r="B4" s="99"/>
      <c r="C4" s="99"/>
      <c r="D4" s="99"/>
      <c r="E4" s="99"/>
      <c r="F4" s="99"/>
      <c r="G4" s="99"/>
      <c r="H4" s="22" t="s">
        <v>2</v>
      </c>
    </row>
    <row r="5" spans="1:12" x14ac:dyDescent="0.2">
      <c r="A5" s="99" t="s">
        <v>5</v>
      </c>
      <c r="B5" s="99"/>
      <c r="C5" s="99"/>
      <c r="D5" s="99"/>
      <c r="E5" s="99"/>
      <c r="F5" s="99"/>
      <c r="G5" s="99"/>
      <c r="H5" s="22" t="s">
        <v>2</v>
      </c>
    </row>
    <row r="6" spans="1:12" x14ac:dyDescent="0.2">
      <c r="A6" s="99" t="s">
        <v>6</v>
      </c>
      <c r="B6" s="99"/>
      <c r="C6" s="99"/>
      <c r="D6" s="99"/>
      <c r="E6" s="99"/>
      <c r="F6" s="99"/>
      <c r="G6" s="99"/>
      <c r="H6" s="22" t="s">
        <v>7</v>
      </c>
    </row>
    <row r="7" spans="1:12" x14ac:dyDescent="0.2">
      <c r="A7" s="99" t="s">
        <v>8</v>
      </c>
      <c r="B7" s="99"/>
      <c r="C7" s="99"/>
      <c r="D7" s="99"/>
      <c r="E7" s="99"/>
      <c r="F7" s="99"/>
      <c r="G7" s="99"/>
      <c r="H7" s="22" t="s">
        <v>7</v>
      </c>
    </row>
    <row r="8" spans="1:12" x14ac:dyDescent="0.2">
      <c r="A8" s="99" t="s">
        <v>9</v>
      </c>
      <c r="B8" s="99"/>
      <c r="C8" s="99"/>
      <c r="D8" s="99"/>
      <c r="E8" s="99"/>
      <c r="F8" s="99"/>
      <c r="G8" s="99"/>
      <c r="H8" s="22" t="s">
        <v>2</v>
      </c>
    </row>
    <row r="9" spans="1:12" x14ac:dyDescent="0.2">
      <c r="A9" s="99" t="s">
        <v>10</v>
      </c>
      <c r="B9" s="99"/>
      <c r="C9" s="99"/>
      <c r="D9" s="99"/>
      <c r="E9" s="99"/>
      <c r="F9" s="99"/>
      <c r="G9" s="99"/>
      <c r="H9" s="22" t="s">
        <v>2</v>
      </c>
    </row>
    <row r="10" spans="1:12" x14ac:dyDescent="0.2">
      <c r="A10" s="99" t="s">
        <v>11</v>
      </c>
      <c r="B10" s="99"/>
      <c r="C10" s="99"/>
      <c r="D10" s="99"/>
      <c r="E10" s="99"/>
      <c r="F10" s="99"/>
      <c r="G10" s="99"/>
      <c r="H10" s="22" t="s">
        <v>2</v>
      </c>
    </row>
    <row r="11" spans="1:12" x14ac:dyDescent="0.2">
      <c r="A11" s="99" t="s">
        <v>12</v>
      </c>
      <c r="B11" s="99"/>
      <c r="C11" s="99"/>
      <c r="D11" s="99"/>
      <c r="E11" s="99"/>
      <c r="F11" s="99"/>
      <c r="G11" s="99"/>
      <c r="H11" s="22" t="s">
        <v>7</v>
      </c>
    </row>
    <row r="12" spans="1:12" x14ac:dyDescent="0.2">
      <c r="A12" s="99" t="s">
        <v>13</v>
      </c>
      <c r="B12" s="99"/>
      <c r="C12" s="99"/>
      <c r="D12" s="99"/>
      <c r="E12" s="99"/>
      <c r="F12" s="99"/>
      <c r="G12" s="99"/>
      <c r="H12" s="22" t="s">
        <v>7</v>
      </c>
    </row>
    <row r="13" spans="1:12" x14ac:dyDescent="0.2">
      <c r="A13" s="99" t="s">
        <v>14</v>
      </c>
      <c r="B13" s="99"/>
      <c r="C13" s="99"/>
      <c r="D13" s="99"/>
      <c r="E13" s="99"/>
      <c r="F13" s="99"/>
      <c r="G13" s="99"/>
      <c r="H13" s="22" t="s">
        <v>7</v>
      </c>
      <c r="L13" s="21" t="s">
        <v>7</v>
      </c>
    </row>
    <row r="14" spans="1:12" x14ac:dyDescent="0.2">
      <c r="A14" s="99" t="s">
        <v>15</v>
      </c>
      <c r="B14" s="99"/>
      <c r="C14" s="99"/>
      <c r="D14" s="99"/>
      <c r="E14" s="99"/>
      <c r="F14" s="99"/>
      <c r="G14" s="99"/>
      <c r="H14" s="22" t="s">
        <v>7</v>
      </c>
      <c r="L14" s="21" t="s">
        <v>2</v>
      </c>
    </row>
    <row r="15" spans="1:12" x14ac:dyDescent="0.2">
      <c r="A15" s="99" t="s">
        <v>16</v>
      </c>
      <c r="B15" s="99"/>
      <c r="C15" s="99"/>
      <c r="D15" s="99"/>
      <c r="E15" s="99"/>
      <c r="F15" s="99"/>
      <c r="G15" s="99"/>
      <c r="H15" s="22" t="s">
        <v>7</v>
      </c>
    </row>
    <row r="16" spans="1:12" x14ac:dyDescent="0.2">
      <c r="A16" s="99" t="s">
        <v>17</v>
      </c>
      <c r="B16" s="99"/>
      <c r="C16" s="99"/>
      <c r="D16" s="99"/>
      <c r="E16" s="99"/>
      <c r="F16" s="99"/>
      <c r="G16" s="99"/>
      <c r="H16" s="22" t="s">
        <v>2</v>
      </c>
    </row>
    <row r="17" spans="1:8" x14ac:dyDescent="0.2">
      <c r="A17" s="99" t="s">
        <v>18</v>
      </c>
      <c r="B17" s="99"/>
      <c r="C17" s="99"/>
      <c r="D17" s="99"/>
      <c r="E17" s="99"/>
      <c r="F17" s="99"/>
      <c r="G17" s="99"/>
      <c r="H17" s="22" t="s">
        <v>2</v>
      </c>
    </row>
    <row r="18" spans="1:8" x14ac:dyDescent="0.2">
      <c r="A18" s="99" t="s">
        <v>19</v>
      </c>
      <c r="B18" s="99"/>
      <c r="C18" s="99"/>
      <c r="D18" s="99"/>
      <c r="E18" s="99"/>
      <c r="F18" s="99"/>
      <c r="G18" s="99"/>
      <c r="H18" s="22" t="s">
        <v>2</v>
      </c>
    </row>
    <row r="19" spans="1:8" x14ac:dyDescent="0.2">
      <c r="A19" s="99" t="s">
        <v>20</v>
      </c>
      <c r="B19" s="99"/>
      <c r="C19" s="99"/>
      <c r="D19" s="99"/>
      <c r="E19" s="99"/>
      <c r="F19" s="99"/>
      <c r="G19" s="99"/>
      <c r="H19" s="22" t="s">
        <v>7</v>
      </c>
    </row>
    <row r="20" spans="1:8" x14ac:dyDescent="0.2">
      <c r="A20" s="99" t="s">
        <v>21</v>
      </c>
      <c r="B20" s="99"/>
      <c r="C20" s="99"/>
      <c r="D20" s="99"/>
      <c r="E20" s="99"/>
      <c r="F20" s="99"/>
      <c r="G20" s="99"/>
      <c r="H20" s="22" t="s">
        <v>2</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000-000000000000}">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0"/>
  <sheetViews>
    <sheetView workbookViewId="0">
      <selection activeCell="B13" sqref="B13"/>
    </sheetView>
  </sheetViews>
  <sheetFormatPr baseColWidth="10" defaultColWidth="11.42578125" defaultRowHeight="15" x14ac:dyDescent="0.25"/>
  <cols>
    <col min="1" max="1" width="36.7109375" bestFit="1" customWidth="1"/>
    <col min="2" max="2" width="14.7109375" bestFit="1" customWidth="1"/>
  </cols>
  <sheetData>
    <row r="1" spans="1:2" x14ac:dyDescent="0.25">
      <c r="A1" s="6" t="s">
        <v>110</v>
      </c>
    </row>
    <row r="2" spans="1:2" x14ac:dyDescent="0.25">
      <c r="A2" t="s">
        <v>111</v>
      </c>
      <c r="B2" t="s">
        <v>77</v>
      </c>
    </row>
    <row r="3" spans="1:2" x14ac:dyDescent="0.25">
      <c r="A3" t="s">
        <v>112</v>
      </c>
      <c r="B3" t="s">
        <v>113</v>
      </c>
    </row>
    <row r="4" spans="1:2" x14ac:dyDescent="0.25">
      <c r="A4" t="s">
        <v>114</v>
      </c>
      <c r="B4" t="s">
        <v>115</v>
      </c>
    </row>
    <row r="5" spans="1:2" x14ac:dyDescent="0.25">
      <c r="A5" s="5" t="s">
        <v>116</v>
      </c>
      <c r="B5" t="s">
        <v>113</v>
      </c>
    </row>
    <row r="6" spans="1:2" x14ac:dyDescent="0.25">
      <c r="A6" t="s">
        <v>117</v>
      </c>
      <c r="B6" t="s">
        <v>113</v>
      </c>
    </row>
    <row r="7" spans="1:2" x14ac:dyDescent="0.25">
      <c r="A7" s="5" t="s">
        <v>118</v>
      </c>
      <c r="B7" t="s">
        <v>115</v>
      </c>
    </row>
    <row r="8" spans="1:2" x14ac:dyDescent="0.25">
      <c r="A8" t="s">
        <v>119</v>
      </c>
      <c r="B8" t="s">
        <v>115</v>
      </c>
    </row>
    <row r="9" spans="1:2" x14ac:dyDescent="0.25">
      <c r="A9" s="5" t="s">
        <v>120</v>
      </c>
      <c r="B9" t="s">
        <v>115</v>
      </c>
    </row>
    <row r="10" spans="1:2" x14ac:dyDescent="0.25">
      <c r="A10" t="s">
        <v>121</v>
      </c>
      <c r="B10" t="s">
        <v>115</v>
      </c>
    </row>
    <row r="12" spans="1:2" x14ac:dyDescent="0.25">
      <c r="A12" s="6" t="s">
        <v>51</v>
      </c>
    </row>
    <row r="13" spans="1:2" x14ac:dyDescent="0.25">
      <c r="A13" t="s">
        <v>122</v>
      </c>
      <c r="B13">
        <v>2</v>
      </c>
    </row>
    <row r="14" spans="1:2" x14ac:dyDescent="0.25">
      <c r="A14" t="s">
        <v>123</v>
      </c>
      <c r="B14">
        <v>2</v>
      </c>
    </row>
    <row r="15" spans="1:2" x14ac:dyDescent="0.25">
      <c r="A15" t="s">
        <v>124</v>
      </c>
      <c r="B15">
        <v>2</v>
      </c>
    </row>
    <row r="16" spans="1:2" x14ac:dyDescent="0.25">
      <c r="A16" t="s">
        <v>125</v>
      </c>
      <c r="B16">
        <v>0</v>
      </c>
    </row>
    <row r="17" spans="1:2" x14ac:dyDescent="0.25">
      <c r="A17" t="s">
        <v>126</v>
      </c>
      <c r="B17">
        <v>1</v>
      </c>
    </row>
    <row r="18" spans="1:2" x14ac:dyDescent="0.25">
      <c r="A18" t="s">
        <v>127</v>
      </c>
      <c r="B18">
        <v>1</v>
      </c>
    </row>
    <row r="19" spans="1:2" x14ac:dyDescent="0.25">
      <c r="A19" t="s">
        <v>128</v>
      </c>
      <c r="B19">
        <v>1</v>
      </c>
    </row>
    <row r="20" spans="1:2" x14ac:dyDescent="0.25">
      <c r="A20" t="s">
        <v>129</v>
      </c>
      <c r="B20">
        <v>0</v>
      </c>
    </row>
    <row r="21" spans="1:2" x14ac:dyDescent="0.25">
      <c r="A21" t="s">
        <v>130</v>
      </c>
      <c r="B21">
        <v>0</v>
      </c>
    </row>
    <row r="22" spans="1:2" x14ac:dyDescent="0.25">
      <c r="A22" t="s">
        <v>131</v>
      </c>
      <c r="B22">
        <v>0</v>
      </c>
    </row>
    <row r="23" spans="1:2" x14ac:dyDescent="0.25">
      <c r="A23" t="s">
        <v>132</v>
      </c>
      <c r="B23">
        <v>0</v>
      </c>
    </row>
    <row r="24" spans="1:2" x14ac:dyDescent="0.25">
      <c r="A24" t="s">
        <v>133</v>
      </c>
      <c r="B24">
        <v>0</v>
      </c>
    </row>
    <row r="26" spans="1:2" x14ac:dyDescent="0.25">
      <c r="A26" s="6" t="s">
        <v>52</v>
      </c>
    </row>
    <row r="27" spans="1:2" x14ac:dyDescent="0.25">
      <c r="A27" t="s">
        <v>122</v>
      </c>
      <c r="B27">
        <v>2</v>
      </c>
    </row>
    <row r="28" spans="1:2" x14ac:dyDescent="0.25">
      <c r="A28" t="s">
        <v>123</v>
      </c>
      <c r="B28">
        <v>1</v>
      </c>
    </row>
    <row r="29" spans="1:2" x14ac:dyDescent="0.25">
      <c r="A29" t="s">
        <v>124</v>
      </c>
      <c r="B29">
        <v>0</v>
      </c>
    </row>
    <row r="30" spans="1:2" x14ac:dyDescent="0.25">
      <c r="A30" t="s">
        <v>125</v>
      </c>
      <c r="B30">
        <v>2</v>
      </c>
    </row>
    <row r="31" spans="1:2" x14ac:dyDescent="0.25">
      <c r="A31" t="s">
        <v>126</v>
      </c>
      <c r="B31">
        <v>1</v>
      </c>
    </row>
    <row r="32" spans="1:2" x14ac:dyDescent="0.25">
      <c r="A32" t="s">
        <v>127</v>
      </c>
      <c r="B32">
        <v>0</v>
      </c>
    </row>
    <row r="33" spans="1:2" x14ac:dyDescent="0.25">
      <c r="A33" t="s">
        <v>128</v>
      </c>
      <c r="B33">
        <v>0</v>
      </c>
    </row>
    <row r="34" spans="1:2" x14ac:dyDescent="0.25">
      <c r="A34" t="s">
        <v>129</v>
      </c>
      <c r="B34">
        <v>1</v>
      </c>
    </row>
    <row r="35" spans="1:2" x14ac:dyDescent="0.25">
      <c r="A35" t="s">
        <v>130</v>
      </c>
      <c r="B35">
        <v>0</v>
      </c>
    </row>
    <row r="36" spans="1:2" x14ac:dyDescent="0.25">
      <c r="A36" t="s">
        <v>131</v>
      </c>
      <c r="B36">
        <v>0</v>
      </c>
    </row>
    <row r="37" spans="1:2" x14ac:dyDescent="0.25">
      <c r="A37" t="s">
        <v>132</v>
      </c>
      <c r="B37">
        <v>0</v>
      </c>
    </row>
    <row r="38" spans="1:2" x14ac:dyDescent="0.25">
      <c r="A38" t="s">
        <v>133</v>
      </c>
      <c r="B38">
        <v>0</v>
      </c>
    </row>
    <row r="40" spans="1:2" x14ac:dyDescent="0.25">
      <c r="A40" t="s">
        <v>134</v>
      </c>
    </row>
    <row r="41" spans="1:2" x14ac:dyDescent="0.25">
      <c r="A41" t="s">
        <v>135</v>
      </c>
    </row>
    <row r="42" spans="1:2" x14ac:dyDescent="0.25">
      <c r="A42" t="s">
        <v>136</v>
      </c>
    </row>
    <row r="43" spans="1:2" x14ac:dyDescent="0.25">
      <c r="A43" t="s">
        <v>137</v>
      </c>
    </row>
    <row r="44" spans="1:2" x14ac:dyDescent="0.25">
      <c r="A44" t="s">
        <v>69</v>
      </c>
    </row>
    <row r="47" spans="1:2" x14ac:dyDescent="0.25">
      <c r="A47" t="s">
        <v>138</v>
      </c>
    </row>
    <row r="48" spans="1:2" x14ac:dyDescent="0.25">
      <c r="A48" t="s">
        <v>80</v>
      </c>
    </row>
    <row r="49" spans="1:2" x14ac:dyDescent="0.25">
      <c r="A49" t="s">
        <v>139</v>
      </c>
    </row>
    <row r="50" spans="1:2" x14ac:dyDescent="0.25">
      <c r="A50" t="s">
        <v>140</v>
      </c>
    </row>
    <row r="51" spans="1:2" x14ac:dyDescent="0.25">
      <c r="A51" t="s">
        <v>141</v>
      </c>
    </row>
    <row r="55" spans="1:2" x14ac:dyDescent="0.25">
      <c r="A55" s="6" t="s">
        <v>142</v>
      </c>
    </row>
    <row r="56" spans="1:2" x14ac:dyDescent="0.25">
      <c r="A56" t="s">
        <v>143</v>
      </c>
      <c r="B56" t="s">
        <v>144</v>
      </c>
    </row>
    <row r="57" spans="1:2" x14ac:dyDescent="0.25">
      <c r="A57" t="s">
        <v>145</v>
      </c>
      <c r="B57" t="s">
        <v>146</v>
      </c>
    </row>
    <row r="58" spans="1:2" x14ac:dyDescent="0.25">
      <c r="A58" t="s">
        <v>147</v>
      </c>
      <c r="B58" t="s">
        <v>139</v>
      </c>
    </row>
    <row r="59" spans="1:2" x14ac:dyDescent="0.25">
      <c r="A59" t="s">
        <v>148</v>
      </c>
      <c r="B59" t="s">
        <v>149</v>
      </c>
    </row>
    <row r="60" spans="1:2" x14ac:dyDescent="0.25">
      <c r="A60" t="s">
        <v>150</v>
      </c>
      <c r="B60" t="s">
        <v>151</v>
      </c>
    </row>
    <row r="61" spans="1:2" x14ac:dyDescent="0.25">
      <c r="A61" t="s">
        <v>152</v>
      </c>
      <c r="B61" t="s">
        <v>146</v>
      </c>
    </row>
    <row r="62" spans="1:2" x14ac:dyDescent="0.25">
      <c r="A62" t="s">
        <v>153</v>
      </c>
      <c r="B62" t="s">
        <v>154</v>
      </c>
    </row>
    <row r="63" spans="1:2" x14ac:dyDescent="0.25">
      <c r="A63" t="s">
        <v>155</v>
      </c>
      <c r="B63" t="s">
        <v>156</v>
      </c>
    </row>
    <row r="64" spans="1:2" x14ac:dyDescent="0.25">
      <c r="A64" t="s">
        <v>157</v>
      </c>
      <c r="B64" t="s">
        <v>158</v>
      </c>
    </row>
    <row r="65" spans="1:2" x14ac:dyDescent="0.25">
      <c r="A65" t="s">
        <v>159</v>
      </c>
      <c r="B65" t="s">
        <v>160</v>
      </c>
    </row>
    <row r="66" spans="1:2" x14ac:dyDescent="0.25">
      <c r="A66" t="s">
        <v>161</v>
      </c>
      <c r="B66" t="s">
        <v>162</v>
      </c>
    </row>
    <row r="67" spans="1:2" x14ac:dyDescent="0.25">
      <c r="A67" t="s">
        <v>163</v>
      </c>
      <c r="B67" t="s">
        <v>156</v>
      </c>
    </row>
    <row r="68" spans="1:2" x14ac:dyDescent="0.25">
      <c r="A68" t="s">
        <v>164</v>
      </c>
      <c r="B68" t="s">
        <v>165</v>
      </c>
    </row>
    <row r="69" spans="1:2" x14ac:dyDescent="0.25">
      <c r="A69" t="s">
        <v>166</v>
      </c>
      <c r="B69" t="s">
        <v>167</v>
      </c>
    </row>
    <row r="70" spans="1:2" x14ac:dyDescent="0.25">
      <c r="A70" t="s">
        <v>168</v>
      </c>
      <c r="B70" t="s">
        <v>169</v>
      </c>
    </row>
    <row r="71" spans="1:2" x14ac:dyDescent="0.25">
      <c r="A71" t="s">
        <v>170</v>
      </c>
      <c r="B71" t="s">
        <v>171</v>
      </c>
    </row>
    <row r="72" spans="1:2" x14ac:dyDescent="0.25">
      <c r="A72" t="s">
        <v>172</v>
      </c>
      <c r="B72" t="s">
        <v>158</v>
      </c>
    </row>
    <row r="73" spans="1:2" x14ac:dyDescent="0.25">
      <c r="A73" t="s">
        <v>173</v>
      </c>
      <c r="B73" t="s">
        <v>174</v>
      </c>
    </row>
    <row r="74" spans="1:2" x14ac:dyDescent="0.25">
      <c r="A74" t="s">
        <v>175</v>
      </c>
      <c r="B74" t="s">
        <v>176</v>
      </c>
    </row>
    <row r="75" spans="1:2" x14ac:dyDescent="0.25">
      <c r="A75" t="s">
        <v>177</v>
      </c>
      <c r="B75" t="s">
        <v>178</v>
      </c>
    </row>
    <row r="76" spans="1:2" x14ac:dyDescent="0.25">
      <c r="A76" t="s">
        <v>179</v>
      </c>
      <c r="B76" t="s">
        <v>151</v>
      </c>
    </row>
    <row r="77" spans="1:2" x14ac:dyDescent="0.25">
      <c r="A77" t="s">
        <v>180</v>
      </c>
      <c r="B77" t="s">
        <v>181</v>
      </c>
    </row>
    <row r="78" spans="1:2" x14ac:dyDescent="0.25">
      <c r="A78" t="s">
        <v>182</v>
      </c>
      <c r="B78" t="s">
        <v>169</v>
      </c>
    </row>
    <row r="79" spans="1:2" x14ac:dyDescent="0.25">
      <c r="A79" t="s">
        <v>183</v>
      </c>
      <c r="B79" t="s">
        <v>178</v>
      </c>
    </row>
    <row r="80" spans="1:2" x14ac:dyDescent="0.25">
      <c r="A80" t="s">
        <v>184</v>
      </c>
      <c r="B80" t="s">
        <v>185</v>
      </c>
    </row>
    <row r="83" spans="1:2" ht="60" x14ac:dyDescent="0.25">
      <c r="A83" s="7" t="s">
        <v>186</v>
      </c>
      <c r="B83" s="7" t="s">
        <v>187</v>
      </c>
    </row>
    <row r="84" spans="1:2" x14ac:dyDescent="0.25">
      <c r="A84" s="5" t="s">
        <v>78</v>
      </c>
      <c r="B84" t="s">
        <v>78</v>
      </c>
    </row>
    <row r="85" spans="1:2" x14ac:dyDescent="0.25">
      <c r="A85" t="s">
        <v>79</v>
      </c>
      <c r="B85" t="s">
        <v>188</v>
      </c>
    </row>
    <row r="86" spans="1:2" x14ac:dyDescent="0.25">
      <c r="B86" t="s">
        <v>79</v>
      </c>
    </row>
    <row r="88" spans="1:2" x14ac:dyDescent="0.25">
      <c r="A88" s="6" t="s">
        <v>31</v>
      </c>
    </row>
    <row r="89" spans="1:2" x14ac:dyDescent="0.25">
      <c r="A89" t="s">
        <v>70</v>
      </c>
    </row>
    <row r="90" spans="1:2" x14ac:dyDescent="0.25">
      <c r="A90" t="s">
        <v>189</v>
      </c>
    </row>
    <row r="92" spans="1:2" x14ac:dyDescent="0.25">
      <c r="A92" s="8" t="s">
        <v>56</v>
      </c>
    </row>
    <row r="93" spans="1:2" x14ac:dyDescent="0.25">
      <c r="A93" s="5" t="s">
        <v>190</v>
      </c>
    </row>
    <row r="94" spans="1:2" x14ac:dyDescent="0.25">
      <c r="A94" t="s">
        <v>81</v>
      </c>
    </row>
    <row r="95" spans="1:2" x14ac:dyDescent="0.25">
      <c r="A95" t="s">
        <v>191</v>
      </c>
    </row>
    <row r="96" spans="1:2" x14ac:dyDescent="0.25">
      <c r="A96" t="s">
        <v>109</v>
      </c>
    </row>
    <row r="98" spans="1:1" x14ac:dyDescent="0.25">
      <c r="A98" s="6" t="s">
        <v>192</v>
      </c>
    </row>
    <row r="99" spans="1:1" x14ac:dyDescent="0.25">
      <c r="A99" t="s">
        <v>193</v>
      </c>
    </row>
    <row r="100" spans="1:1" x14ac:dyDescent="0.25">
      <c r="A100" t="s">
        <v>194</v>
      </c>
    </row>
    <row r="101" spans="1:1" x14ac:dyDescent="0.25">
      <c r="A101" t="s">
        <v>195</v>
      </c>
    </row>
    <row r="102" spans="1:1" x14ac:dyDescent="0.25">
      <c r="A102" t="s">
        <v>196</v>
      </c>
    </row>
    <row r="103" spans="1:1" x14ac:dyDescent="0.25">
      <c r="A103" t="s">
        <v>197</v>
      </c>
    </row>
    <row r="104" spans="1:1" x14ac:dyDescent="0.25">
      <c r="A104" t="s">
        <v>198</v>
      </c>
    </row>
    <row r="105" spans="1:1" x14ac:dyDescent="0.25">
      <c r="A105" t="s">
        <v>199</v>
      </c>
    </row>
    <row r="106" spans="1:1" x14ac:dyDescent="0.25">
      <c r="A106" t="s">
        <v>200</v>
      </c>
    </row>
    <row r="107" spans="1:1" x14ac:dyDescent="0.25">
      <c r="A107" t="s">
        <v>201</v>
      </c>
    </row>
    <row r="108" spans="1:1" x14ac:dyDescent="0.25">
      <c r="A108" t="s">
        <v>202</v>
      </c>
    </row>
    <row r="109" spans="1:1" x14ac:dyDescent="0.25">
      <c r="A109" t="s">
        <v>203</v>
      </c>
    </row>
    <row r="110" spans="1:1" x14ac:dyDescent="0.25">
      <c r="A110" t="s">
        <v>62</v>
      </c>
    </row>
    <row r="111" spans="1:1" x14ac:dyDescent="0.25">
      <c r="A111" t="s">
        <v>204</v>
      </c>
    </row>
    <row r="112" spans="1:1" x14ac:dyDescent="0.25">
      <c r="A112" t="s">
        <v>205</v>
      </c>
    </row>
    <row r="113" spans="1:1" x14ac:dyDescent="0.25">
      <c r="A113" t="s">
        <v>206</v>
      </c>
    </row>
    <row r="114" spans="1:1" x14ac:dyDescent="0.25">
      <c r="A114" t="s">
        <v>207</v>
      </c>
    </row>
    <row r="115" spans="1:1" x14ac:dyDescent="0.25">
      <c r="A115" t="s">
        <v>208</v>
      </c>
    </row>
    <row r="117" spans="1:1" x14ac:dyDescent="0.25">
      <c r="A117" t="s">
        <v>209</v>
      </c>
    </row>
    <row r="118" spans="1:1" x14ac:dyDescent="0.25">
      <c r="A118" t="s">
        <v>77</v>
      </c>
    </row>
    <row r="119" spans="1:1" x14ac:dyDescent="0.25">
      <c r="A119" t="s">
        <v>113</v>
      </c>
    </row>
    <row r="120" spans="1:1" x14ac:dyDescent="0.25">
      <c r="A120"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Riesgos</vt:lpstr>
      <vt:lpstr>Criterios impacto 1</vt:lpstr>
      <vt:lpstr>Criterios impacto 2</vt:lpstr>
      <vt:lpstr>Criterios impacto 3</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Janeth Ontibon Moreno</cp:lastModifiedBy>
  <cp:revision/>
  <dcterms:created xsi:type="dcterms:W3CDTF">2019-05-14T13:58:21Z</dcterms:created>
  <dcterms:modified xsi:type="dcterms:W3CDTF">2026-05-11T19:32:07Z</dcterms:modified>
  <cp:category/>
  <cp:contentStatus/>
</cp:coreProperties>
</file>